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5.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pivotTables/pivotTable7.xml" ContentType="application/vnd.openxmlformats-officedocument.spreadsheetml.pivotTable+xml"/>
  <Override PartName="/xl/drawings/drawing6.xml" ContentType="application/vnd.openxmlformats-officedocument.drawing+xml"/>
  <Override PartName="/xl/charts/chart8.xml" ContentType="application/vnd.openxmlformats-officedocument.drawingml.chart+xml"/>
  <Override PartName="/xl/pivotTables/pivotTable8.xml" ContentType="application/vnd.openxmlformats-officedocument.spreadsheetml.pivotTable+xml"/>
  <Override PartName="/xl/drawings/drawing7.xml" ContentType="application/vnd.openxmlformats-officedocument.drawing+xml"/>
  <Override PartName="/xl/charts/chart9.xml" ContentType="application/vnd.openxmlformats-officedocument.drawingml.chart+xml"/>
  <Override PartName="/xl/pivotTables/pivotTable9.xml" ContentType="application/vnd.openxmlformats-officedocument.spreadsheetml.pivotTable+xml"/>
  <Override PartName="/xl/drawings/drawing8.xml" ContentType="application/vnd.openxmlformats-officedocument.drawing+xml"/>
  <Override PartName="/xl/charts/chart10.xml" ContentType="application/vnd.openxmlformats-officedocument.drawingml.chart+xml"/>
  <Override PartName="/xl/pivotTables/pivotTable10.xml" ContentType="application/vnd.openxmlformats-officedocument.spreadsheetml.pivotTable+xml"/>
  <Override PartName="/xl/drawings/drawing9.xml" ContentType="application/vnd.openxmlformats-officedocument.drawing+xml"/>
  <Override PartName="/xl/charts/chart11.xml" ContentType="application/vnd.openxmlformats-officedocument.drawingml.chart+xml"/>
  <Override PartName="/xl/pivotTables/pivotTable11.xml" ContentType="application/vnd.openxmlformats-officedocument.spreadsheetml.pivotTable+xml"/>
  <Override PartName="/xl/drawings/drawing10.xml" ContentType="application/vnd.openxmlformats-officedocument.drawing+xml"/>
  <Override PartName="/xl/charts/chart12.xml" ContentType="application/vnd.openxmlformats-officedocument.drawingml.chart+xml"/>
  <Override PartName="/xl/pivotTables/pivotTable12.xml" ContentType="application/vnd.openxmlformats-officedocument.spreadsheetml.pivotTable+xml"/>
  <Override PartName="/xl/drawings/drawing11.xml" ContentType="application/vnd.openxmlformats-officedocument.drawing+xml"/>
  <Override PartName="/xl/charts/chart13.xml" ContentType="application/vnd.openxmlformats-officedocument.drawingml.chart+xml"/>
  <Override PartName="/xl/pivotTables/pivotTable13.xml" ContentType="application/vnd.openxmlformats-officedocument.spreadsheetml.pivotTable+xml"/>
  <Override PartName="/xl/drawings/drawing12.xml" ContentType="application/vnd.openxmlformats-officedocument.drawing+xml"/>
  <Override PartName="/xl/charts/chart14.xml" ContentType="application/vnd.openxmlformats-officedocument.drawingml.chart+xml"/>
  <Override PartName="/xl/pivotTables/pivotTable14.xml" ContentType="application/vnd.openxmlformats-officedocument.spreadsheetml.pivotTable+xml"/>
  <Override PartName="/xl/pivotTables/pivotTable1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hidePivotFieldList="1" autoCompressPictures="0"/>
  <bookViews>
    <workbookView xWindow="0" yWindow="0" windowWidth="25600" windowHeight="15480" tabRatio="401"/>
  </bookViews>
  <sheets>
    <sheet name="Results" sheetId="1" r:id="rId1"/>
    <sheet name="Gender" sheetId="22" r:id="rId2"/>
    <sheet name="EEK Knows" sheetId="23" r:id="rId3"/>
    <sheet name="Demographics" sheetId="21" r:id="rId4"/>
    <sheet name="Age" sheetId="18" r:id="rId5"/>
    <sheet name="Job Level" sheetId="19" r:id="rId6"/>
    <sheet name="Org Size" sheetId="20" r:id="rId7"/>
    <sheet name="Obstacle by Age" sheetId="7" r:id="rId8"/>
    <sheet name="Obstacle by Job Level" sheetId="8" r:id="rId9"/>
    <sheet name="Obstacle by LD" sheetId="15" r:id="rId10"/>
    <sheet name="Help by Age" sheetId="9" r:id="rId11"/>
    <sheet name="Help by Job Level" sheetId="10" r:id="rId12"/>
    <sheet name="Help by Gender" sheetId="11" r:id="rId13"/>
    <sheet name="Help by LD" sheetId="16" r:id="rId14"/>
    <sheet name="Training by Org Size" sheetId="14" r:id="rId15"/>
    <sheet name="LD by Gender" sheetId="17" r:id="rId16"/>
    <sheet name="LD by Job Level" sheetId="24" r:id="rId17"/>
  </sheets>
  <calcPr calcId="140001" concurrentCalc="0"/>
  <pivotCaches>
    <pivotCache cacheId="1" r:id="rId18"/>
  </pivotCaches>
  <extLst>
    <ext xmlns:mx="http://schemas.microsoft.com/office/mac/excel/2008/main" uri="{7523E5D3-25F3-A5E0-1632-64F254C22452}">
      <mx:ArchID Flags="2"/>
    </ext>
  </extLst>
</workbook>
</file>

<file path=xl/calcChain.xml><?xml version="1.0" encoding="utf-8"?>
<calcChain xmlns="http://schemas.openxmlformats.org/spreadsheetml/2006/main">
  <c r="D10" i="17" l="1"/>
  <c r="D9" i="17"/>
  <c r="D7" i="17"/>
  <c r="D6" i="17"/>
  <c r="I12" i="16"/>
  <c r="H12" i="16"/>
  <c r="G12" i="16"/>
  <c r="F12" i="16"/>
  <c r="E12" i="16"/>
  <c r="D12" i="16"/>
  <c r="C12" i="16"/>
  <c r="B12" i="16"/>
  <c r="I13" i="16"/>
  <c r="H13" i="16"/>
  <c r="G13" i="16"/>
  <c r="F13" i="16"/>
  <c r="E13" i="16"/>
  <c r="D13" i="16"/>
  <c r="C13" i="16"/>
  <c r="B13" i="16"/>
  <c r="I12" i="15"/>
  <c r="H12" i="15"/>
  <c r="G12" i="15"/>
  <c r="F12" i="15"/>
  <c r="E12" i="15"/>
  <c r="D12" i="15"/>
  <c r="C12" i="15"/>
  <c r="B12" i="15"/>
  <c r="I13" i="15"/>
  <c r="H13" i="15"/>
  <c r="G13" i="15"/>
  <c r="F13" i="15"/>
  <c r="E13" i="15"/>
  <c r="D13" i="15"/>
  <c r="C13" i="15"/>
  <c r="B13" i="15"/>
  <c r="I10" i="14"/>
  <c r="I9" i="14"/>
  <c r="I8" i="14"/>
  <c r="I7" i="14"/>
  <c r="H9" i="14"/>
  <c r="H8" i="14"/>
  <c r="H7" i="14"/>
  <c r="G11" i="14"/>
  <c r="G9" i="14"/>
  <c r="G8" i="14"/>
  <c r="G7" i="14"/>
  <c r="F10" i="14"/>
  <c r="F9" i="14"/>
  <c r="F8" i="14"/>
  <c r="F7" i="14"/>
  <c r="E9" i="14"/>
  <c r="E8" i="14"/>
  <c r="E7" i="14"/>
  <c r="J11" i="14"/>
  <c r="J10" i="14"/>
  <c r="J9" i="14"/>
  <c r="J8" i="14"/>
  <c r="J7" i="14"/>
  <c r="H13" i="11"/>
  <c r="G13" i="11"/>
  <c r="F13" i="11"/>
  <c r="E13" i="11"/>
  <c r="D13" i="11"/>
  <c r="C13" i="11"/>
  <c r="B13" i="11"/>
  <c r="H12" i="11"/>
  <c r="G12" i="11"/>
  <c r="F12" i="11"/>
  <c r="E12" i="11"/>
  <c r="D12" i="11"/>
  <c r="C12" i="11"/>
  <c r="B12" i="11"/>
  <c r="I13" i="11"/>
  <c r="I12" i="11"/>
  <c r="I18" i="10"/>
  <c r="H18" i="10"/>
  <c r="G18" i="10"/>
  <c r="F18" i="10"/>
  <c r="E18" i="10"/>
  <c r="D18" i="10"/>
  <c r="C18" i="10"/>
  <c r="B18" i="10"/>
  <c r="I21" i="10"/>
  <c r="H21" i="10"/>
  <c r="G21" i="10"/>
  <c r="F21" i="10"/>
  <c r="E21" i="10"/>
  <c r="D21" i="10"/>
  <c r="C21" i="10"/>
  <c r="B21" i="10"/>
  <c r="I20" i="10"/>
  <c r="H20" i="10"/>
  <c r="G20" i="10"/>
  <c r="F20" i="10"/>
  <c r="E20" i="10"/>
  <c r="D20" i="10"/>
  <c r="C20" i="10"/>
  <c r="B20" i="10"/>
  <c r="I19" i="10"/>
  <c r="H19" i="10"/>
  <c r="G19" i="10"/>
  <c r="F19" i="10"/>
  <c r="E19" i="10"/>
  <c r="D19" i="10"/>
  <c r="C19" i="10"/>
  <c r="B19" i="10"/>
  <c r="H17" i="10"/>
  <c r="G17" i="10"/>
  <c r="F17" i="10"/>
  <c r="E17" i="10"/>
  <c r="D17" i="10"/>
  <c r="C17" i="10"/>
  <c r="B17" i="10"/>
  <c r="I17" i="10"/>
  <c r="H19" i="9"/>
  <c r="G19" i="9"/>
  <c r="F19" i="9"/>
  <c r="E19" i="9"/>
  <c r="D19" i="9"/>
  <c r="C19" i="9"/>
  <c r="B19" i="9"/>
  <c r="H18" i="9"/>
  <c r="G18" i="9"/>
  <c r="F18" i="9"/>
  <c r="E18" i="9"/>
  <c r="D18" i="9"/>
  <c r="C18" i="9"/>
  <c r="B18" i="9"/>
  <c r="H17" i="9"/>
  <c r="G17" i="9"/>
  <c r="F17" i="9"/>
  <c r="E17" i="9"/>
  <c r="D17" i="9"/>
  <c r="C17" i="9"/>
  <c r="B17" i="9"/>
  <c r="H16" i="9"/>
  <c r="G16" i="9"/>
  <c r="F16" i="9"/>
  <c r="E16" i="9"/>
  <c r="D16" i="9"/>
  <c r="C16" i="9"/>
  <c r="B16" i="9"/>
  <c r="I19" i="9"/>
  <c r="I18" i="9"/>
  <c r="I17" i="9"/>
  <c r="I16" i="9"/>
  <c r="I18" i="8"/>
  <c r="H18" i="8"/>
  <c r="G18" i="8"/>
  <c r="F18" i="8"/>
  <c r="E18" i="8"/>
  <c r="D18" i="8"/>
  <c r="C18" i="8"/>
  <c r="B18" i="8"/>
  <c r="I21" i="8"/>
  <c r="H21" i="8"/>
  <c r="G21" i="8"/>
  <c r="F21" i="8"/>
  <c r="E21" i="8"/>
  <c r="D21" i="8"/>
  <c r="C21" i="8"/>
  <c r="B21" i="8"/>
  <c r="I20" i="8"/>
  <c r="H20" i="8"/>
  <c r="G20" i="8"/>
  <c r="F20" i="8"/>
  <c r="E20" i="8"/>
  <c r="D20" i="8"/>
  <c r="C20" i="8"/>
  <c r="B20" i="8"/>
  <c r="I19" i="8"/>
  <c r="H19" i="8"/>
  <c r="G19" i="8"/>
  <c r="F19" i="8"/>
  <c r="E19" i="8"/>
  <c r="D19" i="8"/>
  <c r="C19" i="8"/>
  <c r="B19" i="8"/>
  <c r="I17" i="8"/>
  <c r="H17" i="8"/>
  <c r="G17" i="8"/>
  <c r="F17" i="8"/>
  <c r="E17" i="8"/>
  <c r="D17" i="8"/>
  <c r="C17" i="8"/>
  <c r="B17" i="8"/>
  <c r="I16" i="7"/>
  <c r="I17" i="7"/>
  <c r="I18" i="7"/>
  <c r="I19" i="7"/>
  <c r="I20" i="7"/>
  <c r="H20" i="7"/>
  <c r="G20" i="7"/>
  <c r="F20" i="7"/>
  <c r="E20" i="7"/>
  <c r="D20" i="7"/>
  <c r="C20" i="7"/>
  <c r="B20" i="7"/>
  <c r="H19" i="7"/>
  <c r="G19" i="7"/>
  <c r="F19" i="7"/>
  <c r="E19" i="7"/>
  <c r="D19" i="7"/>
  <c r="C19" i="7"/>
  <c r="B19" i="7"/>
  <c r="H18" i="7"/>
  <c r="G18" i="7"/>
  <c r="F18" i="7"/>
  <c r="E18" i="7"/>
  <c r="D18" i="7"/>
  <c r="C18" i="7"/>
  <c r="B18" i="7"/>
  <c r="H17" i="7"/>
  <c r="G17" i="7"/>
  <c r="F17" i="7"/>
  <c r="E17" i="7"/>
  <c r="D17" i="7"/>
  <c r="C17" i="7"/>
  <c r="B17" i="7"/>
  <c r="H16" i="7"/>
  <c r="G16" i="7"/>
  <c r="F16" i="7"/>
  <c r="E16" i="7"/>
  <c r="D16" i="7"/>
  <c r="C16" i="7"/>
  <c r="B16" i="7"/>
  <c r="Z1" i="1"/>
  <c r="Z2" i="1"/>
  <c r="Y1" i="1"/>
  <c r="Y2" i="1"/>
  <c r="X1" i="1"/>
  <c r="X2" i="1"/>
  <c r="W1" i="1"/>
  <c r="W2" i="1"/>
  <c r="V1" i="1"/>
  <c r="V2" i="1"/>
  <c r="U1" i="1"/>
  <c r="U2" i="1"/>
  <c r="T1" i="1"/>
  <c r="T2" i="1"/>
  <c r="R1" i="1"/>
  <c r="R2" i="1"/>
  <c r="Q1" i="1"/>
  <c r="Q2" i="1"/>
  <c r="P1" i="1"/>
  <c r="P2" i="1"/>
  <c r="O1" i="1"/>
  <c r="O2" i="1"/>
  <c r="N1" i="1"/>
  <c r="N2" i="1"/>
  <c r="M1" i="1"/>
  <c r="M2" i="1"/>
  <c r="L1" i="1"/>
  <c r="L2" i="1"/>
</calcChain>
</file>

<file path=xl/comments1.xml><?xml version="1.0" encoding="utf-8"?>
<comments xmlns="http://schemas.openxmlformats.org/spreadsheetml/2006/main">
  <authors>
    <author>Eugene Kim</author>
  </authors>
  <commentList>
    <comment ref="M84" authorId="0">
      <text>
        <r>
          <rPr>
            <b/>
            <sz val="9"/>
            <color indexed="81"/>
            <rFont val="Arial"/>
          </rPr>
          <t>Eugene Kim:</t>
        </r>
        <r>
          <rPr>
            <sz val="9"/>
            <color indexed="81"/>
            <rFont val="Arial"/>
          </rPr>
          <t xml:space="preserve">
Is this lack of understanding or lack of self-discipline? I'm giving respondent benefit of doubt that if s/he understood whether or not was wasting time, would be able to focus.</t>
        </r>
      </text>
    </comment>
    <comment ref="O92" authorId="0">
      <text>
        <r>
          <rPr>
            <b/>
            <sz val="9"/>
            <color indexed="81"/>
            <rFont val="Arial"/>
          </rPr>
          <t>Eugene Kim:</t>
        </r>
        <r>
          <rPr>
            <sz val="9"/>
            <color indexed="81"/>
            <rFont val="Arial"/>
          </rPr>
          <t xml:space="preserve">
Even though this person noted "fear" specifically, seems to be referring to other people's fears.</t>
        </r>
      </text>
    </comment>
  </commentList>
</comments>
</file>

<file path=xl/sharedStrings.xml><?xml version="1.0" encoding="utf-8"?>
<sst xmlns="http://schemas.openxmlformats.org/spreadsheetml/2006/main" count="1822" uniqueCount="431">
  <si>
    <t>Eugene Knows?</t>
  </si>
  <si>
    <t>Gender</t>
  </si>
  <si>
    <t>Age</t>
  </si>
  <si>
    <t>Job Title</t>
  </si>
  <si>
    <t>Job Level</t>
  </si>
  <si>
    <t>Org Size</t>
  </si>
  <si>
    <t>Where are you trying to make change? Please check all that apply. - My organization</t>
  </si>
  <si>
    <t>Where are you trying to make change? Please check all that apply. - My community</t>
  </si>
  <si>
    <t>Where are you trying to make change? Please check all that apply. - Myself</t>
  </si>
  <si>
    <t>Where are you trying to make change? Please check all that apply. - The world!</t>
  </si>
  <si>
    <t>Biggest Obstacle</t>
  </si>
  <si>
    <t>Helped Most</t>
  </si>
  <si>
    <t>Explicit Social Mission?</t>
  </si>
  <si>
    <t>Have you ever participated in a leadership development program?</t>
  </si>
  <si>
    <t>How much would you estimate you spent last year on trainings, workshops, and coaching?</t>
  </si>
  <si>
    <t>My community</t>
  </si>
  <si>
    <t>Myself</t>
  </si>
  <si>
    <t>The world!</t>
  </si>
  <si>
    <t>Y</t>
  </si>
  <si>
    <t>M</t>
  </si>
  <si>
    <t>25 to 34</t>
  </si>
  <si>
    <t>Executive Director</t>
  </si>
  <si>
    <t>ELT</t>
  </si>
  <si>
    <t>2 - 10</t>
  </si>
  <si>
    <t>My organization</t>
  </si>
  <si>
    <t>Figuring out how to do it in a way that I am not continually distracted by fundraising needs and stressed out by financial insecurity on the organizational and personal level. This stress detracts dramatically from my ability to make change.</t>
  </si>
  <si>
    <t>That's a hard question. Supportive board members and volunteers as well as generous donors are at the top of my very long list.</t>
  </si>
  <si>
    <t>Yes</t>
  </si>
  <si>
    <t>Between $1,001 and $5,000</t>
  </si>
  <si>
    <t>F</t>
  </si>
  <si>
    <t>35 to 44</t>
  </si>
  <si>
    <t>senior program officer</t>
  </si>
  <si>
    <t>Senior</t>
  </si>
  <si>
    <t>11-50</t>
  </si>
  <si>
    <t>Changing one's mindset is not an easy task - behavior change, media/external forces.</t>
  </si>
  <si>
    <t>enlarging my circle of support with others who have made some headway and share the mindset/toolbox/philosophy that I want to move towards</t>
  </si>
  <si>
    <t>No</t>
  </si>
  <si>
    <t>Executive Creative Director</t>
  </si>
  <si>
    <t>&gt; 100</t>
  </si>
  <si>
    <t>Fear: a) of changing too quickly away from "the way it is". b) due to wrath from large egos within the c-suite</t>
  </si>
  <si>
    <t>Leading by example, soft skills, positivity</t>
  </si>
  <si>
    <t>Between $1 and $1,000</t>
  </si>
  <si>
    <t>Co-founder</t>
  </si>
  <si>
    <t>For world change, identifying (and getting interest from) larger institutions that are moving in the same direction.    For personal change, probably diligence/commitment: I can make changes in my life, but it takes some effort to turn them into daily habits.</t>
  </si>
  <si>
    <t>Finding people who want to make similar changes (which is in turn helped by talking freely about the sort of change you want to make!)    Also: quick prototyping/testing of different ideas - this also helps, not least because it gives you something concrete to talk about.</t>
  </si>
  <si>
    <t>55 to 64</t>
  </si>
  <si>
    <t>Program Manager</t>
  </si>
  <si>
    <t>Manager</t>
  </si>
  <si>
    <t>Getting people to listen to me; over the years I have reluctantly come to the realization that is partial because I am female. I call it the Cassandra curse, after the Greek myth about the seer who no one would take seriously.</t>
  </si>
  <si>
    <t>Persistence and Luck. Persistence allows me to keep pushing when the institutions resist new ideas. Luck is finding people who are willing to help me push and take advantage of timing to move things forward, no matter how incremental it might be.</t>
  </si>
  <si>
    <t>Head of Customer Love</t>
  </si>
  <si>
    <t>Being able to understand the intersection of the world greatest need, my interests and passion, and my particular skills.</t>
  </si>
  <si>
    <t>Being self aware, seeing more of the world, understanding how collaboration can create faster growth.</t>
  </si>
  <si>
    <t>Unemployed.</t>
  </si>
  <si>
    <t>Unemployed</t>
  </si>
  <si>
    <t>0 (currently seeking employment)</t>
  </si>
  <si>
    <t>Lack of self-discipline.</t>
  </si>
  <si>
    <t>Persistence of desire: in the few cases where I've successfully changed something, it's because I kept trying for many years.</t>
  </si>
  <si>
    <t>self</t>
  </si>
  <si>
    <t>Self</t>
  </si>
  <si>
    <t>1 (self-employed)</t>
  </si>
  <si>
    <t>Distraction.</t>
  </si>
  <si>
    <t>focus</t>
  </si>
  <si>
    <t>Focused work.</t>
  </si>
  <si>
    <t>Sr. Manager Learning &amp; Organization Development</t>
  </si>
  <si>
    <t>Fear and lack of understanding of how.</t>
  </si>
  <si>
    <t>Patience and envisioning what I want.</t>
  </si>
  <si>
    <t>Campus LIfe Coordinator</t>
  </si>
  <si>
    <t>Other</t>
  </si>
  <si>
    <t>The "that won't work" mentality, closely related to the "we tried that once before (ten years ago) and it didn't work" frame of mind. Even if the system is broken, it seems most people are reluctant to give it up.</t>
  </si>
  <si>
    <t>Like-minded individuals.</t>
  </si>
  <si>
    <t>Software Engineer</t>
  </si>
  <si>
    <t>Procrastination. Fear that I or my work won't be accepted. Not understanding whether I'm wasting my time.</t>
  </si>
  <si>
    <t>I have 3 jobs: consultant &amp; coach, program catalyst, and adjunct professor</t>
  </si>
  <si>
    <t>People that don't get that transformation on organizational level requires transformation on the individual level.  Can't have everyone stay the same and have the organization/community change.</t>
  </si>
  <si>
    <t>Coming with both experiential, real-world knowledge and theoretical knowledge with a stance of inquiry, partnership, integrity and friendliness.</t>
  </si>
  <si>
    <t>Vice President, operations m&amp;a</t>
  </si>
  <si>
    <t>Habits, workflows, processes that constitute current state</t>
  </si>
  <si>
    <t>Have a vision, start small, don't give up.</t>
  </si>
  <si>
    <t>President</t>
  </si>
  <si>
    <t>Time.</t>
  </si>
  <si>
    <t>Connecting with others with creative ideas.</t>
  </si>
  <si>
    <t>The world's misunderstanding of what Esperanto is</t>
  </si>
  <si>
    <t>Realizing that most of the way we present Esperanto is wrong. When we present it as a tool for learning other languages, people are typically much more receptive, such as in this blog post: http://www.fluentin3months.com/2-weeks-of-esperanto/ or this TEDx Talk: http://www.youtube.com/watch?v=8gSAkUOElsg</t>
  </si>
  <si>
    <t>Supervisor, Software Engineering</t>
  </si>
  <si>
    <t>Finding the time to put programs of change into practice while distracted by other obligations. Would like to see change agency be an 'assigned' part of my daily work role. Have no issues in my volunteer time.</t>
  </si>
  <si>
    <t>Regular practice of check in with myself, daily, weekly, monthly on my goals for creating change in myself, my org and community. Reassessing goals regularly, dropping what no longer makes sense and not taking myself to task for not being able to accomplish everything.</t>
  </si>
  <si>
    <t>Director of Merchant Relations</t>
  </si>
  <si>
    <t>Wanting to be liked and to stay nice to people.</t>
  </si>
  <si>
    <t>Seeing the impact of my efforts and feeling appreciated for my authenticity.</t>
  </si>
  <si>
    <t>Founder / Chief Technology Officer</t>
  </si>
  <si>
    <t>making time - too much to do, so little time</t>
  </si>
  <si>
    <t>focusing on fewer projects</t>
  </si>
  <si>
    <t>45 to 54</t>
  </si>
  <si>
    <t>Strategist | Leadership Advisor | Disruptor</t>
  </si>
  <si>
    <t>helping folks understand complexity--how to assemble it and then how to work through it</t>
  </si>
  <si>
    <t>KICK ASS Process and then modeling the meme through an organization</t>
  </si>
  <si>
    <t>General COunsel</t>
  </si>
  <si>
    <t>Achieving a common understanding of the rights of individuals and the role of the State.</t>
  </si>
  <si>
    <t>Patience and clarity of message.</t>
  </si>
  <si>
    <t>Project Manager</t>
  </si>
  <si>
    <t>Peoples resistance to change.</t>
  </si>
  <si>
    <t>Validating people's worth.</t>
  </si>
  <si>
    <t>Special Projects Manager</t>
  </si>
  <si>
    <t>I think it I had to boil down all of the various obstacles, barriers and causes for slowed progress in change that they would all fall into the category of fear. On an organizational level this includes things like fear of failure, of the departure from what one knows and is comfortable with, that I or my colleagues will not be able to what is required in a new model, that previously grounded and productive relationships will be disrupted by change, that people will be unhappy with the change or - on a deeply personally level - that one will not be accepted as a champion of change. For personal change within myself and my life I have found many of the same apply.</t>
  </si>
  <si>
    <t>Focus on the outcomes and results. I have always had an internal drive that is activated by possibilities and positive results and the greatest ability to make change has been when I am able to engage others in a way that activate the same internal motivation/drive on a scale that is big enough to overcome the fears that may be getting in the way</t>
  </si>
  <si>
    <t>Older than 64</t>
  </si>
  <si>
    <t>free lance musician</t>
  </si>
  <si>
    <t>Afraid to take risks and fail.</t>
  </si>
  <si>
    <t>Support of others</t>
  </si>
  <si>
    <t>Between $5,001 and $10,000</t>
  </si>
  <si>
    <t>editor</t>
  </si>
  <si>
    <t>People are convinced they understand problems, but what they "know" isn't so.</t>
  </si>
  <si>
    <t>hard work, long hours.</t>
  </si>
  <si>
    <t>Identifying goals and realistically understanding personal ability and talent/skills to meet those goals.</t>
  </si>
  <si>
    <t>Perspective, disusing with and learning from other changemakers, affirmation from others</t>
  </si>
  <si>
    <t>Director of Strategic Organizational Initiatives</t>
  </si>
  <si>
    <t>The engrained, culturally embedded infrastructure that makes organizational life very rigid and hostile to change.</t>
  </si>
  <si>
    <t>persistence and a willingness to work through challenging situations and people.</t>
  </si>
  <si>
    <t>Executive coach and Instructor</t>
  </si>
  <si>
    <t>Our collective difficulty in dealing with and expressing our emotions, particularly (but not exclusively) emotions stirred up by change!</t>
  </si>
  <si>
    <t>Walking the talk. Pushing to change and grow myself and dealing with the (often uncomfortable) emotions that result.</t>
  </si>
  <si>
    <t>Planner</t>
  </si>
  <si>
    <t>Competing interests</t>
  </si>
  <si>
    <t>Clarity of heart</t>
  </si>
  <si>
    <t>Greater than $10,000</t>
  </si>
  <si>
    <t>Founder</t>
  </si>
  <si>
    <t>Communications is key to moving people. Many sustainable food organizations add on communications as an after-thought.</t>
  </si>
  <si>
    <t>Building a strong community of thinkers, do-ers and leaders who work together, support each other, and, well... lean in!</t>
  </si>
  <si>
    <t>18 to 24</t>
  </si>
  <si>
    <t>Community Organizer</t>
  </si>
  <si>
    <t>Finding the right place/spot/organization/group of people to work with.</t>
  </si>
  <si>
    <t>Mentors. The right resources.</t>
  </si>
  <si>
    <t>The biggest obstacle for making change has been maintaining momentum following each subsequent update/improvement/release. The work cycles in an all-volunteer nonprofit tech startup (Flash Volunteer in Seattle) is grueling, and without a real marketing budget (or any budget, for that matter), it's tough to stay fixed in the public's mind for the amount of time needed to establish real traction.</t>
  </si>
  <si>
    <t>Mentors and free trainings (maybe they were more like support groups...) have helped me maintain my focus and motivation over the course of launching, maintaining, and sustaining Flash Volunteer.</t>
  </si>
  <si>
    <t>Associate director, corporate partnerships.</t>
  </si>
  <si>
    <t>Job: lack of empowerment.   Self: fear   The world: not knowing how to make change and what change to make.</t>
  </si>
  <si>
    <t>Having confidence and a long term vision with a feasible plan. Also the ability to tackle challenges when (because they will) arise.</t>
  </si>
  <si>
    <t>Chief</t>
  </si>
  <si>
    <t>I work in education policy. Biggest obstacles are politics and bureaucracy. Also, the general way in which the nonprofit sector doesn't invest in organizational capacity has left me at mid-career feeling overworked and burned out.</t>
  </si>
  <si>
    <t>Dedicated, inspired leaders who encourage me. The willingness to take initiative.</t>
  </si>
  <si>
    <t>House slave/author</t>
  </si>
  <si>
    <t>Lack of time and energy</t>
  </si>
  <si>
    <t>Feeling inspired by specific acts and people</t>
  </si>
  <si>
    <t>nutrition therapist</t>
  </si>
  <si>
    <t>Money/resources.</t>
  </si>
  <si>
    <t>Networking with like minded individuals who believe in me and know what gifts I have to offer the world.</t>
  </si>
  <si>
    <t>Sr. Manager, Operational Excellence</t>
  </si>
  <si>
    <t>People not open to change.</t>
  </si>
  <si>
    <t>Recruiting others who are respected leaders to help with the change I am promoting.</t>
  </si>
  <si>
    <t>Principal enterprise architect</t>
  </si>
  <si>
    <t>conquering people and organization's fear of unknown.</t>
  </si>
  <si>
    <t>constant selling up, down, side ways. give people time to digest the concept that I'm championing.</t>
  </si>
  <si>
    <t>Research and Evaluation Manager</t>
  </si>
  <si>
    <t>In my organization, the biggest obstacle is when don't take the time to do some deep reflection on *how* we want to make change and then hone in and focus on those decisions.</t>
  </si>
  <si>
    <t>Being surrounded by passionate people.</t>
  </si>
  <si>
    <t>I change it regularly :-)</t>
  </si>
  <si>
    <t>Lack of partners in my city... Need designer friends! How can we more easily find one another?</t>
  </si>
  <si>
    <t>colleagues/clients</t>
  </si>
  <si>
    <t>Growth Hacker</t>
  </si>
  <si>
    <t>Self doubt.  When you're just a kid in college or graduate school with a big idea there's no way to know if it actually makes sense or not. There's a tendency to think that if it was such a great idea, someone else (someone famous, accomplished, etc) would already be doing it.  Overcoming that self doubt and realizing that you might just be the person to make the change is the first and most important challenge to overcome.</t>
  </si>
  <si>
    <t>Support from friends and family.  I read a quote from the German poet Geothe along the lines of "once you commit yourself to something completely, resources just seem to materialize." I've definitely found that to be true.</t>
  </si>
  <si>
    <t>executive director</t>
  </si>
  <si>
    <t>working collaboratively</t>
  </si>
  <si>
    <t>founder</t>
  </si>
  <si>
    <t>I'm not sure exactly how to prioritize these. Coming from academia, I would say that my biggest challenge was getting organizations to experiment with tools that were intended to help improve some aspect of a larger project (instead of being a comprehensive solution). Integration here is really difficult, and the lack of a clear business case for experimenting held back that focus.     Now that I'm trying to execute some of these visions as a social entrepreneur, I wouldn't say this is my biggest challenge (though it is still hard). I'm most concerned about staying afloat while still growing a passionate team.</t>
  </si>
  <si>
    <t>Not being scared of different areas of expertise. People often box themselves in and don't experiment outside of their current skillset. I like to integrate across social science, programming and design so that I can create UX that is tightly facilitatory of observed need. That said, I don't think I've made too much change yet :-)</t>
  </si>
  <si>
    <t>Graduate student</t>
  </si>
  <si>
    <t>Student</t>
  </si>
  <si>
    <t>Stubborn old guys who are too lazy to put effort into making things better... Stubborn old women who are too afraid to explore something new... Stubborn students who feel entitled to a certain way of this bullshit people call teaching; they are this way because the system trained them to be this way.    More or less convincing people not only to verbally agree that things should be/could be better, but also to agree through action.</t>
  </si>
  <si>
    <t>So far, working with "newbies". By newbies I mean Freshmen students who are still malleable. By newbies I mean people who are not directly associated with the way the educational system is structured, but are associated because I have brought the situation to light. They are associated through various campus organizations.</t>
  </si>
  <si>
    <t>I aim to make social change with technology. The challenges have been to:    1. Identify the right technological bottleneck; the one that constrains society to the greatest degree    2. Solve the problem technologically    3. Get revenue    There's also the persistent problem of recruiting more awesome people to work with us. This has been more difficult than I would like. I think I've been surprised at how few people want to make a change. Some of the best people I know for making change seem to (ironically) want a safe job in a stable institution, or are skeptical of working in a big organization on a mission.</t>
  </si>
  <si>
    <t>Believing.  Heart.  Believing in my heart.</t>
  </si>
  <si>
    <t>Associate Director</t>
  </si>
  <si>
    <t>Fear that something can't be done</t>
  </si>
  <si>
    <t>Colleagues, collaborations, like-minded people, visionary thinkers</t>
  </si>
  <si>
    <t>Used to be an ED of national nonprofit, semi-retired now but still doing a lot of organizing of one sort or another</t>
  </si>
  <si>
    <t>Resources</t>
  </si>
  <si>
    <t>Collaboration, thinking outside the box, thinking big</t>
  </si>
  <si>
    <t>Director, CA Civic Innovation Project</t>
  </si>
  <si>
    <t>Because I am trying to change an organization that I am not a part of I lack the resources (financial and time) necessary to experiment with change.</t>
  </si>
  <si>
    <t>Find other changemakers to partner with is the easiest way for me to succeed.</t>
  </si>
  <si>
    <t>Research Associate</t>
  </si>
  <si>
    <t>My own internal anxieties and fears about how others will perceive me, my work and the changes I am proposing</t>
  </si>
  <si>
    <t>Learning specific techniques for coping with my own inhibitions, especially the support of a group of professional women not in my field</t>
  </si>
  <si>
    <t>community organizer</t>
  </si>
  <si>
    <t>process (protocol)</t>
  </si>
  <si>
    <t>education</t>
  </si>
  <si>
    <t>co-founder</t>
  </si>
  <si>
    <t>Scale.. we don't have to scale all NGOs that might not fit for many, but we do need to scale impact</t>
  </si>
  <si>
    <t>perfect storm of people, sharp focus, money and seeing some results/progress</t>
  </si>
  <si>
    <t>Radiologist</t>
  </si>
  <si>
    <t>Lack of time; behavioral inertia</t>
  </si>
  <si>
    <t>Focused time</t>
  </si>
  <si>
    <t>consultant</t>
  </si>
  <si>
    <t>scaling up</t>
  </si>
  <si>
    <t>simple messaging</t>
  </si>
  <si>
    <t>seeker</t>
  </si>
  <si>
    <t>Habitual mindset</t>
  </si>
  <si>
    <t>coaching</t>
  </si>
  <si>
    <t>Director of Development</t>
  </si>
  <si>
    <t>Not wanting to know what I already know.  Wanting to be rescued instead of changing.  Caring for others image of themselves or their image of me.</t>
  </si>
  <si>
    <t>More awareness of the roles others ask me to play  More awareness of the roles I ask others to play  More awareness of my ability to step out of roles and choose</t>
  </si>
  <si>
    <t>teacher</t>
  </si>
  <si>
    <t>Tradition</t>
  </si>
  <si>
    <t>Respect for the traditions and a positive approach to change</t>
  </si>
  <si>
    <t>online organizer</t>
  </si>
  <si>
    <t>I've been in the workforce for 20 years. It difficult to transition from doing the work to managing people who do the work. It doesn't feel the same making change.</t>
  </si>
  <si>
    <t>My mentor and great peers.</t>
  </si>
  <si>
    <t>Ummm.  Janitor-in-chief.</t>
  </si>
  <si>
    <t>Finding an economically sustainable way to do it.</t>
  </si>
  <si>
    <t>Other people.</t>
  </si>
  <si>
    <t>School Psychologist</t>
  </si>
  <si>
    <t>Myself!  Sometimes I am lacking in motivation to take the next step.  Mostly, however, I am indecisive about exactly what my next step should be.</t>
  </si>
  <si>
    <t>My education!  I am a BIG believer in education!</t>
  </si>
  <si>
    <t>Not enough time, not enough sleep, non-productive involvement from my board chair (on the organization side)</t>
  </si>
  <si>
    <t>passion for my work, an awesome husband</t>
  </si>
  <si>
    <t>Volunteer coordinator.</t>
  </si>
  <si>
    <t>Finding time.</t>
  </si>
  <si>
    <t>Inspirational people.</t>
  </si>
  <si>
    <t>Director of Finance</t>
  </si>
  <si>
    <t>51-100</t>
  </si>
  <si>
    <t>Selfishness or insecurity in leaders. Misinformation and miscommunication.</t>
  </si>
  <si>
    <t>Liking people and helping them learn new things. Believing in and seeing the end result. Sharing that vision again and again.</t>
  </si>
  <si>
    <t>Senior Vice President</t>
  </si>
  <si>
    <t>Institutions tend to be risk averse but have resources. Creating something smaller has more flexibility and can take bigger risks, but inevitably with fewer resources.</t>
  </si>
  <si>
    <t>Do your homework. Treat people with respect and patience. Think of the world as it could be. Never give up.</t>
  </si>
  <si>
    <t>Director of Product Management</t>
  </si>
  <si>
    <t>Limited time and willpower.</t>
  </si>
  <si>
    <t>First, a desire to make things better. Second, the easy availability of information on things to try.</t>
  </si>
  <si>
    <t>Organizing Resident</t>
  </si>
  <si>
    <t>Bureaucracy and systems of power that are challenging to penetrate.</t>
  </si>
  <si>
    <t>Individual leadership development and base building/community building.</t>
  </si>
  <si>
    <t>Principal</t>
  </si>
  <si>
    <t>Short answer: anger. Medium answer: developing an ability to identify and focus on areas where I can make a difference with the resources available, and minimizing the distraction of areas where I can't. Expressing myself in a way that is appropriate to that approach, that inspires others, and doesn't alienate them.</t>
  </si>
  <si>
    <t>Friends. Validation, opportunities to explore in safety.</t>
  </si>
  <si>
    <t>president</t>
  </si>
  <si>
    <t>Trouble finding the right staff for our particular kind of data-driven advocacy, and working too many hours for too long as a result. This makes it hard focus on organization-level changes and on needs and wants outside of work.</t>
  </si>
  <si>
    <t>Knowing that what I'm doing is making a difference for other people, and being strategic about where I and my organization can really have an impact.</t>
  </si>
  <si>
    <t>Reaching people through all the noise they face day to day with social media, technology, TV, kids, life, etc</t>
  </si>
  <si>
    <t>Persistence and a compelling message.  It's important to get mavens on board to leverage capacity to make change.</t>
  </si>
  <si>
    <t>Assoc. Director of Policy and Advocacy</t>
  </si>
  <si>
    <t>Time -- specifically, lack of it. Also, in non-work settings, creating the structures that make the change requires the people involved to be/feel accountable to each other, and when there are other more immediate and tangible demands (the paying variety like a job or the complaining variety, like kids/spouse), the DIY project of community activism has to stand in line.</t>
  </si>
  <si>
    <t>1. Enjoying the company of the people I work with.  If it's not fun at some level, I'm not interested. 2. When I can get some perspective, appreciating the LUXURY of having the time (relatively speaking, see above), skills and gumption (you could call it empowerment) to even conceive of being able to change things, and then actually going out and doing it. I remind myself that it's a privilege and I feel a duty to do something with that gift. 3. Taking the long view and recognizing my relatively small role in anything and everything (aka taking the ego out of it). 4. Training from people who know how to think about systems, structures and dynamics. Just the basics, like knowing enough of a foreign language to ask for directions and order food, are enough to come back to. When you can make sense of disparate facts and ideas, you can gel the group, and if you can gel group, the group can move forward.</t>
  </si>
  <si>
    <t>The time to focus my energy and $ support to make things happen.</t>
  </si>
  <si>
    <t>Great mentors, inspiring people, and a big chunk of gratitude thrown in!</t>
  </si>
  <si>
    <t>Owner, Nonprofit Consulting Firm</t>
  </si>
  <si>
    <t>Clarifying the best ways that I, uniquely, can make change.</t>
  </si>
  <si>
    <t>Setting boundaries and getting focused on the key ways that I can uniquely make change.   Also, being a role model.</t>
  </si>
  <si>
    <t>Senior Program Manager</t>
  </si>
  <si>
    <t>Funding resources.</t>
  </si>
  <si>
    <t>Creative resourcing and program design.</t>
  </si>
  <si>
    <t>Lead-Consultant</t>
  </si>
  <si>
    <t>Both funders and organisations that are more interested in appearing innovative and implementing short-term projects with big pay offs.</t>
  </si>
  <si>
    <t>In working with marginalized communities in utilising technologies to win rights based advocacy campaigns - the ability to develop long term relationships and trust over time.</t>
  </si>
  <si>
    <t>Consultant (currently self-employed, looking for a new team)</t>
  </si>
  <si>
    <t>Fear.</t>
  </si>
  <si>
    <t>Love.</t>
  </si>
  <si>
    <t>Bureaucracy; people who are fearful and don't like change.</t>
  </si>
  <si>
    <t>The great people I work with who embrace change!</t>
  </si>
  <si>
    <t>Assoc Professor</t>
  </si>
  <si>
    <t>Not sure if I can get people motivated</t>
  </si>
  <si>
    <t>Talking to people to make a plan</t>
  </si>
  <si>
    <t>None</t>
  </si>
  <si>
    <t>myself</t>
  </si>
  <si>
    <t>people that I enjoy working with who support and challenge me at the same time</t>
  </si>
  <si>
    <t>Sr Product Manager</t>
  </si>
  <si>
    <t>I have recently joined the social sector full-time after more than a decade in the private IT sector. I have volunteered for a while to help find IT solutions to problems at nonprofits, and am interested in learning how to scale myself.</t>
  </si>
  <si>
    <t>An incredibly supportive network of dynamic, passionate and insightful folks who have collaborated with me and have inspired me with their energy and leadership.</t>
  </si>
  <si>
    <t>Director</t>
  </si>
  <si>
    <t>The massiveness of the primary system I'm working in (healthcare) and the sometimes old-fashioned, institutional perspective of the other system I'm in (higher ed)</t>
  </si>
  <si>
    <t>Connections and allies and mentors - for inspiration and idea-generation, learning useful skills and tools from them, introductions to other influential connectors</t>
  </si>
  <si>
    <t>Purveyor of Fine Environmental Solutions</t>
  </si>
  <si>
    <t>Finding clients</t>
  </si>
  <si>
    <t>Making up the projects I want to see in the world</t>
  </si>
  <si>
    <t>Senior Policy Analyst &amp; Program Director</t>
  </si>
  <si>
    <t>Personal motivation and energy</t>
  </si>
  <si>
    <t>Working with other people who are motivated</t>
  </si>
  <si>
    <t>Strategy Support</t>
  </si>
  <si>
    <t>That most things they way they are now actually do work pretty good.  Most people think progress can only occur linearly.  This is why they don't see the value in leveraging new ideas to create rapid exponential change.  There is also a huge psychological barrier in that most people have been taught their whole life, that change is only worthwhile when you are provided an external incentive to do so.   Rather than seeing that change can open up new opportunities you would have otherwise never realized.</t>
  </si>
  <si>
    <t>Putting people at ease by working on my soft skills, people will only change once they feel they have been heard and understood.  After that I offer to be their fall guy, people are surprisingly open to change once you offer to take all the blame for the bad outcomes.  The reason why this works for both parties is that most ideas actually work out quite well, especially when people can proceed with confidence and without fear of failure.</t>
  </si>
  <si>
    <t>Purchasing Coordinator</t>
  </si>
  <si>
    <t>Empowerment; how leadership is/should be defined</t>
  </si>
  <si>
    <t>Survival</t>
  </si>
  <si>
    <t>N/A</t>
  </si>
  <si>
    <t>My own limitations.</t>
  </si>
  <si>
    <t>Friends and colleagues to inspire and conspire with.</t>
  </si>
  <si>
    <t>program coordinator</t>
  </si>
  <si>
    <t>it's hard to pick one as the biggest. needing steady income, not having entrepreneur skills, i've pigeonholed myself in education admin and not sure how to leverage to be most effective.</t>
  </si>
  <si>
    <t>collaborations with friends, in affinity groups (SF) or facilitator networks (worldwide) or change networks (sonoma county)</t>
  </si>
  <si>
    <t>Chief Happiness Officer</t>
  </si>
  <si>
    <t>People commit to actions and then forget without meaning to. It's just that they're so busy, that they fall back into their old habits.</t>
  </si>
  <si>
    <t>Stories. It seems that stories give people a sense that a better future is possible.</t>
  </si>
  <si>
    <t>My last job title was Senior Technical Project Manager</t>
  </si>
  <si>
    <t>Attempting big changes involves risk, and while I personally am not risk averse, I have to balance risk against responsibility, mainly my responsibility as the family provider.</t>
  </si>
  <si>
    <t>Finding like-minded people passionately committed to change.</t>
  </si>
  <si>
    <t>Creative director/principal</t>
  </si>
  <si>
    <t>Lack of clarity about what what I/we are changing into. Impatience. Fear. Those three in combo.</t>
  </si>
  <si>
    <t>Awareness/mindfulness of the three traps above. Being centered in who I am, in what I see, in what I love, in faith and a sense of wellness and optimism</t>
  </si>
  <si>
    <t>Founder/CEO</t>
  </si>
  <si>
    <t>Paying clients.</t>
  </si>
  <si>
    <t>Connecting abstract concepts that become elegant simplicity and practicality.</t>
  </si>
  <si>
    <t>Community Administrator</t>
  </si>
  <si>
    <t>It seems overwhelming at times!</t>
  </si>
  <si>
    <t>Focusing on baby steps to make bigger change.</t>
  </si>
  <si>
    <t>Changemaker extraordinaire</t>
  </si>
  <si>
    <t>Oy, big question. I do not know. Perhaps that I try to take on too much which is daunting and impossible. The scope and scale of our problems that are systemic.</t>
  </si>
  <si>
    <t>I don't know... perhaps learning from trying to change myself?</t>
  </si>
  <si>
    <t>Fund Development Manager</t>
  </si>
  <si>
    <t>Lack of tools, information, and personal experience working in the specific collaborative structure I'm currently in.</t>
  </si>
  <si>
    <t>Reading about similar organizations/collaborations and learning about the promising practices that emerged from their work AND talking with colleagues about how best to navigate and thrive in our collaborative structure.</t>
  </si>
  <si>
    <t>Fear (of change; of failure; of conflict)</t>
  </si>
  <si>
    <t>Totals</t>
  </si>
  <si>
    <r>
      <t>I can't decide between</t>
    </r>
    <r>
      <rPr>
        <sz val="10"/>
        <color rgb="FFFF0000"/>
        <rFont val="Microsoft Sans Serif"/>
      </rPr>
      <t xml:space="preserve"> "Constant terror at my own mortality" </t>
    </r>
    <r>
      <rPr>
        <sz val="10"/>
        <color rgb="FF000000"/>
        <rFont val="Microsoft Sans Serif"/>
      </rPr>
      <t>and "Dumb luck."</t>
    </r>
  </si>
  <si>
    <t>N</t>
  </si>
  <si>
    <t>Ineffective Communication</t>
  </si>
  <si>
    <t>Lack of Understanding</t>
  </si>
  <si>
    <t>Lack of Resources (money; time; knowledge)</t>
  </si>
  <si>
    <t>Managing Self (stress, image, doubt, discipline, emotions)</t>
  </si>
  <si>
    <t>Resistance to change (mindsets; behaviors; structures)</t>
  </si>
  <si>
    <t>Lack of Allies</t>
  </si>
  <si>
    <t>Strategy</t>
  </si>
  <si>
    <t>Discipline, Persistence, &amp; Passion</t>
  </si>
  <si>
    <t>Leadership &amp; Personal Development</t>
  </si>
  <si>
    <t>Feedback &amp; Results</t>
  </si>
  <si>
    <t>Presence &amp; Self-awareness</t>
  </si>
  <si>
    <t>Knowledge &amp; Experience</t>
  </si>
  <si>
    <t>Allies &amp; Supporters</t>
  </si>
  <si>
    <t>Program Officer</t>
  </si>
  <si>
    <t>Not communicating well with people about my vision, and finding commonalities with theirs so we can create a new one together.</t>
  </si>
  <si>
    <t>Amazing, kind, brilliant colleagues.</t>
  </si>
  <si>
    <t>Assistant Professor of History</t>
  </si>
  <si>
    <t>Conservative attitudes, intolerance</t>
  </si>
  <si>
    <t>I try to focus on reaching individuals, not groups</t>
  </si>
  <si>
    <t>manager</t>
  </si>
  <si>
    <t>Knowing where to start</t>
  </si>
  <si>
    <t>Knowing I have authority to start</t>
  </si>
  <si>
    <t>Senior Research Associate</t>
  </si>
  <si>
    <t>Hesitancy/resistance from leadership for change</t>
  </si>
  <si>
    <t>Working with program level staff to generate ideas and build momentum that way.</t>
  </si>
  <si>
    <t>student</t>
  </si>
  <si>
    <t>my self</t>
  </si>
  <si>
    <t>VP Communications</t>
  </si>
  <si>
    <t>Old habits and attitudes of staff</t>
  </si>
  <si>
    <t>someone having my back</t>
  </si>
  <si>
    <t>focusing on just one thing!  there are so so many pieces that contribute to any one problem.I get overwhlemed and cannot decide on a point of entry.</t>
  </si>
  <si>
    <t>The #1 thing for me is time.  TIme to think and learn about what has worked for others, to read and write.</t>
  </si>
  <si>
    <t>Chief Product Officer</t>
  </si>
  <si>
    <t>Knowing which opportunities to pursue that will have the biggest impact.</t>
  </si>
  <si>
    <t>The support and motivation of others.</t>
  </si>
  <si>
    <t>Director of Communications</t>
  </si>
  <si>
    <t>At first, I thought of the process of conceiving and creating a clear vision, and clear steps for getting there. But I think even more challenging is maintaining the energy necessary to stay the course and not get discouraged.</t>
  </si>
  <si>
    <t>Talking with others about the journey and the process.</t>
  </si>
  <si>
    <t>One obstacle is taking things personally. I tend to internalize resistance to my ideas or to the change I seek.</t>
  </si>
  <si>
    <t>When I have been able to see the obstacles and challenges as part of a much larger system than just interpersonal it has helped me get a critical distance. With a little distance I can respond more strategically or I can consider which response will bring me closer to the outcome I seek and which response will take me further away.</t>
  </si>
  <si>
    <t>Nurse Practitioner</t>
  </si>
  <si>
    <t>Not having enough energy after my hard work life.</t>
  </si>
  <si>
    <t>My larger community of friends</t>
  </si>
  <si>
    <t>volunteer</t>
  </si>
  <si>
    <t>people are distracted by simply trying to survive</t>
  </si>
  <si>
    <t>meeting of like minded people focused on a specific issue which has 'do-able' problem solving</t>
  </si>
  <si>
    <t>Bodyworker</t>
  </si>
  <si>
    <t>Fear of change</t>
  </si>
  <si>
    <t>Envisioning the change</t>
  </si>
  <si>
    <t>Nonprofit coach &amp; coach trainer</t>
  </si>
  <si>
    <t>Thinking big, allying w/ visionary partners, funding &amp; how to invite funders, my limiting beliefs... Oh did you want just one?</t>
  </si>
  <si>
    <t>Visionary partners &amp; allies, experiencing results &amp; being inspired, maintaining a sense of hope, a sense of humor, &amp; a sense of balance (prioritizing other things important to me as well as work).</t>
  </si>
  <si>
    <t>retired attorney/church leader</t>
  </si>
  <si>
    <t>Not becoming discouraged because policy makers hold entrenched views and opiniongs</t>
  </si>
  <si>
    <t>Working with others who are like minded.  Group projects.</t>
  </si>
  <si>
    <t>Director, Customer Success</t>
  </si>
  <si>
    <t>Learning how to explain the benefits of change in a positive way</t>
  </si>
  <si>
    <t>Being passionate about making that change</t>
  </si>
  <si>
    <t>President and Founder</t>
  </si>
  <si>
    <t>Personal, individual, community and public will</t>
  </si>
  <si>
    <t>Getting support and making time</t>
  </si>
  <si>
    <t>Total</t>
  </si>
  <si>
    <t>Values</t>
  </si>
  <si>
    <t>Row Labels</t>
  </si>
  <si>
    <t>(blank)</t>
  </si>
  <si>
    <t>Grand Total</t>
  </si>
  <si>
    <t>Acquisitions editor</t>
  </si>
  <si>
    <t>Deciding which change I should make and then to pursue it consistently. Which means that it takes me a long time to decide and then it isn't easy to stick to it.</t>
  </si>
  <si>
    <t>Having a stable family.</t>
  </si>
  <si>
    <t>Scaling - finding resources to get to the "next level"</t>
  </si>
  <si>
    <t>My own passion for the things I do and increasingly compassion for the humanity of others.</t>
  </si>
  <si>
    <t>Leadership and Resilience Catalyst</t>
  </si>
  <si>
    <t>Connecting leaders to amplify change efforts</t>
  </si>
  <si>
    <t>Having an open heart and an open mind.</t>
  </si>
  <si>
    <t>Understanding what value people see in changing and in sustaining the change--even in situations where people declare that they are working to create change, it's often challenging to see that change happen and then to maintain it.</t>
  </si>
  <si>
    <t>Patience and persistence. Seeing the bigger picture of personal, community, organizational, or global changes (and that change DOES occur) provides hope and helpful lessons for engaging in creating those pathways, however long they might be. Understanding that change takes place based on the coordinated and consistent actions for a group of people is helpful.</t>
  </si>
  <si>
    <t>Sum of Ineffective Communication</t>
  </si>
  <si>
    <t>Sum of Lack of Understanding</t>
  </si>
  <si>
    <t>Sum of Lack of Resources (money; time; knowledge)</t>
  </si>
  <si>
    <t>Sum of Resistance to change (mindsets; behaviors; structures)</t>
  </si>
  <si>
    <t>Sum of Lack of Allies</t>
  </si>
  <si>
    <t>Sum of Fear (of change; of failure; of conflict)</t>
  </si>
  <si>
    <t>Sum of Managing Self (stress, image, doubt, discipline, emotions)</t>
  </si>
  <si>
    <t>% of 112 records</t>
  </si>
  <si>
    <t>Count of Age</t>
  </si>
  <si>
    <t>Count of Job Level</t>
  </si>
  <si>
    <t>Sum of Discipline, Persistence, &amp; Passion</t>
  </si>
  <si>
    <t>Sum of Presence &amp; Self-awareness</t>
  </si>
  <si>
    <t>Sum of Knowledge &amp; Experience</t>
  </si>
  <si>
    <t>Sum of Feedback &amp; Results</t>
  </si>
  <si>
    <t>Sum of Leadership &amp; Personal Development</t>
  </si>
  <si>
    <t>Sum of Allies &amp; Supporters</t>
  </si>
  <si>
    <t>Sum of Strategy</t>
  </si>
  <si>
    <t>Count of Org Size</t>
  </si>
  <si>
    <t>Seeking employment</t>
  </si>
  <si>
    <t>2-10 employees</t>
  </si>
  <si>
    <t>11-50 employees</t>
  </si>
  <si>
    <t>51-100 employees</t>
  </si>
  <si>
    <t>&gt;100 employees</t>
  </si>
  <si>
    <t>Self-employed</t>
  </si>
  <si>
    <t>Participated in leadership development?</t>
  </si>
  <si>
    <t>Count of Gender</t>
  </si>
  <si>
    <t>Count of Eugene Knows?</t>
  </si>
  <si>
    <t>Ineffective communication</t>
  </si>
  <si>
    <t>Lack of understanding</t>
  </si>
  <si>
    <t>Lack of resources</t>
  </si>
  <si>
    <t>Resistance to change</t>
  </si>
  <si>
    <t>Lack of allies</t>
  </si>
  <si>
    <t>Fear</t>
  </si>
  <si>
    <t>Managing self</t>
  </si>
  <si>
    <t>Discipline, persistence, &amp; passion</t>
  </si>
  <si>
    <t>Presence &amp; self-awareness</t>
  </si>
  <si>
    <t>Knowledge &amp; experience</t>
  </si>
  <si>
    <t>Feedback &amp; results</t>
  </si>
  <si>
    <t>Leadership &amp; personal development</t>
  </si>
  <si>
    <t>Allies &amp; supporters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</si>
</sst>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6" x14ac:knownFonts="1">
    <font>
      <sz val="10"/>
      <color rgb="FF000000"/>
      <name val="Arial"/>
    </font>
    <font>
      <sz val="10"/>
      <color rgb="FF000000"/>
      <name val="Microsoft Sans Serif"/>
    </font>
    <font>
      <sz val="10"/>
      <color rgb="FF000000"/>
      <name val="Microsoft Sans Serif"/>
    </font>
    <font>
      <b/>
      <sz val="10"/>
      <color rgb="FF000000"/>
      <name val="Arial"/>
    </font>
    <font>
      <b/>
      <sz val="10"/>
      <color rgb="FF000000"/>
      <name val="Arial"/>
    </font>
    <font>
      <sz val="10"/>
      <color rgb="FF000000"/>
      <name val="Microsoft Sans Serif"/>
    </font>
    <font>
      <b/>
      <sz val="10"/>
      <color rgb="FF000000"/>
      <name val="Arial"/>
    </font>
    <font>
      <b/>
      <sz val="10"/>
      <name val="Arial"/>
    </font>
    <font>
      <u/>
      <sz val="10"/>
      <color theme="10"/>
      <name val="Arial"/>
    </font>
    <font>
      <u/>
      <sz val="10"/>
      <color theme="11"/>
      <name val="Arial"/>
    </font>
    <font>
      <sz val="10"/>
      <color rgb="FFFF0000"/>
      <name val="Microsoft Sans Serif"/>
    </font>
    <font>
      <sz val="9"/>
      <color indexed="81"/>
      <name val="Arial"/>
    </font>
    <font>
      <b/>
      <sz val="9"/>
      <color indexed="81"/>
      <name val="Arial"/>
    </font>
    <font>
      <sz val="10"/>
      <name val="Microsoft Sans Serif"/>
    </font>
    <font>
      <sz val="10"/>
      <color theme="0"/>
      <name val="Arial"/>
    </font>
    <font>
      <sz val="10"/>
      <color theme="1"/>
      <name val="Arial"/>
    </font>
  </fonts>
  <fills count="7">
    <fill>
      <patternFill patternType="none"/>
    </fill>
    <fill>
      <patternFill patternType="gray125"/>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249977111117893"/>
        <bgColor theme="6" tint="-0.249977111117893"/>
      </patternFill>
    </fill>
    <fill>
      <patternFill patternType="solid">
        <fgColor theme="6" tint="0.39997558519241921"/>
        <bgColor theme="6" tint="0.39997558519241921"/>
      </patternFill>
    </fill>
  </fills>
  <borders count="5">
    <border>
      <left/>
      <right/>
      <top/>
      <bottom/>
      <diagonal/>
    </border>
    <border>
      <left style="thin">
        <color auto="1"/>
      </left>
      <right style="thin">
        <color auto="1"/>
      </right>
      <top/>
      <bottom/>
      <diagonal/>
    </border>
    <border>
      <left/>
      <right/>
      <top style="thin">
        <color theme="6" tint="-0.249977111117893"/>
      </top>
      <bottom style="thin">
        <color theme="6" tint="0.79998168889431442"/>
      </bottom>
      <diagonal/>
    </border>
    <border>
      <left/>
      <right/>
      <top style="thin">
        <color theme="6" tint="-0.249977111117893"/>
      </top>
      <bottom style="thin">
        <color theme="6" tint="0.59999389629810485"/>
      </bottom>
      <diagonal/>
    </border>
    <border>
      <left/>
      <right/>
      <top style="thin">
        <color theme="6" tint="0.79998168889431442"/>
      </top>
      <bottom style="thin">
        <color theme="6" tint="0.79998168889431442"/>
      </bottom>
      <diagonal/>
    </border>
  </borders>
  <cellStyleXfs count="23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6">
    <xf numFmtId="0" fontId="0" fillId="0" borderId="0" xfId="0" applyAlignment="1">
      <alignment wrapText="1"/>
    </xf>
    <xf numFmtId="0" fontId="4" fillId="0" borderId="1" xfId="0" applyFont="1" applyBorder="1"/>
    <xf numFmtId="164" fontId="3" fillId="0" borderId="1" xfId="0" applyNumberFormat="1" applyFont="1" applyBorder="1"/>
    <xf numFmtId="0" fontId="6" fillId="0" borderId="1" xfId="0" applyFont="1" applyBorder="1" applyAlignment="1">
      <alignment wrapText="1"/>
    </xf>
    <xf numFmtId="0" fontId="7" fillId="2" borderId="1" xfId="0" applyFont="1" applyFill="1" applyBorder="1" applyAlignment="1">
      <alignment textRotation="90" wrapText="1"/>
    </xf>
    <xf numFmtId="0" fontId="0" fillId="0" borderId="1" xfId="0" applyBorder="1" applyAlignment="1">
      <alignment wrapText="1"/>
    </xf>
    <xf numFmtId="0" fontId="1" fillId="0" borderId="1" xfId="0" applyFont="1" applyBorder="1"/>
    <xf numFmtId="164" fontId="2" fillId="0" borderId="1" xfId="0" applyNumberFormat="1" applyFont="1" applyBorder="1"/>
    <xf numFmtId="0" fontId="5" fillId="0" borderId="1" xfId="0" applyFont="1" applyBorder="1" applyAlignment="1">
      <alignment wrapText="1"/>
    </xf>
    <xf numFmtId="49" fontId="0" fillId="0" borderId="1" xfId="0" applyNumberFormat="1" applyBorder="1" applyAlignment="1">
      <alignment wrapText="1"/>
    </xf>
    <xf numFmtId="0" fontId="3" fillId="2" borderId="1" xfId="0" applyFont="1" applyFill="1" applyBorder="1" applyAlignment="1">
      <alignment textRotation="90" wrapText="1"/>
    </xf>
    <xf numFmtId="0" fontId="5" fillId="0" borderId="1" xfId="0" applyFont="1" applyFill="1" applyBorder="1" applyAlignment="1">
      <alignment wrapText="1"/>
    </xf>
    <xf numFmtId="0" fontId="0" fillId="0" borderId="1" xfId="0" applyFill="1" applyBorder="1" applyAlignment="1">
      <alignment wrapText="1"/>
    </xf>
    <xf numFmtId="0" fontId="1" fillId="0" borderId="1" xfId="0" applyFont="1" applyBorder="1" applyAlignment="1">
      <alignment wrapText="1"/>
    </xf>
    <xf numFmtId="0" fontId="1" fillId="0" borderId="1" xfId="0" applyFont="1" applyFill="1" applyBorder="1"/>
    <xf numFmtId="49" fontId="0" fillId="0" borderId="1" xfId="0" applyNumberFormat="1" applyFill="1" applyBorder="1" applyAlignment="1">
      <alignment wrapText="1"/>
    </xf>
    <xf numFmtId="164" fontId="2" fillId="0" borderId="1" xfId="0" applyNumberFormat="1" applyFont="1" applyFill="1" applyBorder="1"/>
    <xf numFmtId="0" fontId="1" fillId="0" borderId="1" xfId="0" applyFont="1" applyFill="1" applyBorder="1" applyAlignment="1">
      <alignment wrapText="1"/>
    </xf>
    <xf numFmtId="0" fontId="5" fillId="3" borderId="1" xfId="0" applyFont="1" applyFill="1" applyBorder="1" applyAlignment="1">
      <alignment wrapText="1"/>
    </xf>
    <xf numFmtId="0" fontId="0" fillId="3" borderId="1" xfId="0" applyFill="1" applyBorder="1" applyAlignment="1">
      <alignment wrapText="1"/>
    </xf>
    <xf numFmtId="9" fontId="0" fillId="0" borderId="1" xfId="0" applyNumberFormat="1" applyBorder="1" applyAlignment="1">
      <alignment wrapText="1"/>
    </xf>
    <xf numFmtId="0" fontId="13" fillId="0" borderId="1" xfId="0" applyFont="1" applyFill="1" applyBorder="1" applyAlignment="1">
      <alignment wrapText="1"/>
    </xf>
    <xf numFmtId="0" fontId="1" fillId="4" borderId="1" xfId="0" applyFont="1" applyFill="1" applyBorder="1" applyAlignment="1">
      <alignment wrapText="1"/>
    </xf>
    <xf numFmtId="0" fontId="0" fillId="0" borderId="0" xfId="0"/>
    <xf numFmtId="0" fontId="0" fillId="0" borderId="0" xfId="0" pivotButton="1" applyAlignment="1">
      <alignment wrapText="1"/>
    </xf>
    <xf numFmtId="0" fontId="0" fillId="0" borderId="0" xfId="0" applyNumberFormat="1" applyAlignment="1">
      <alignment wrapText="1"/>
    </xf>
    <xf numFmtId="0" fontId="14" fillId="5" borderId="3" xfId="0" applyFont="1" applyFill="1" applyBorder="1" applyAlignment="1">
      <alignment wrapText="1"/>
    </xf>
    <xf numFmtId="0" fontId="0" fillId="0" borderId="0" xfId="0" applyAlignment="1">
      <alignment horizontal="left" wrapText="1"/>
    </xf>
    <xf numFmtId="0" fontId="14" fillId="5" borderId="2" xfId="0" applyFont="1" applyFill="1" applyBorder="1" applyAlignment="1">
      <alignment wrapText="1"/>
    </xf>
    <xf numFmtId="0" fontId="15" fillId="0" borderId="4" xfId="0" applyFont="1" applyBorder="1" applyAlignment="1">
      <alignment horizontal="left" wrapText="1"/>
    </xf>
    <xf numFmtId="9" fontId="15" fillId="0" borderId="4" xfId="0" applyNumberFormat="1" applyFont="1" applyBorder="1" applyAlignment="1">
      <alignment wrapText="1"/>
    </xf>
    <xf numFmtId="0" fontId="1" fillId="0" borderId="0" xfId="0" applyFont="1"/>
    <xf numFmtId="0" fontId="0" fillId="0" borderId="1" xfId="0" applyBorder="1"/>
    <xf numFmtId="0" fontId="0" fillId="0" borderId="0" xfId="0" applyBorder="1" applyAlignment="1">
      <alignment wrapText="1"/>
    </xf>
    <xf numFmtId="49" fontId="0" fillId="0" borderId="0" xfId="0" applyNumberFormat="1" applyBorder="1" applyAlignment="1">
      <alignment wrapText="1"/>
    </xf>
    <xf numFmtId="0" fontId="1" fillId="0" borderId="0" xfId="0" applyFont="1" applyBorder="1"/>
    <xf numFmtId="0" fontId="1" fillId="0" borderId="0" xfId="0" applyFont="1" applyFill="1" applyBorder="1"/>
    <xf numFmtId="0" fontId="0" fillId="0" borderId="0" xfId="0" applyBorder="1"/>
    <xf numFmtId="0" fontId="0" fillId="4" borderId="0" xfId="0" applyFill="1" applyBorder="1" applyAlignment="1">
      <alignment wrapText="1"/>
    </xf>
    <xf numFmtId="0" fontId="0" fillId="0" borderId="0" xfId="0" applyFill="1" applyBorder="1"/>
    <xf numFmtId="9" fontId="0" fillId="0" borderId="0" xfId="0" applyNumberFormat="1" applyAlignment="1">
      <alignment wrapText="1"/>
    </xf>
    <xf numFmtId="0" fontId="0" fillId="0" borderId="0" xfId="0" applyAlignment="1">
      <alignment horizontal="left" wrapText="1" indent="1"/>
    </xf>
    <xf numFmtId="0" fontId="14" fillId="6" borderId="4" xfId="0" applyFont="1" applyFill="1" applyBorder="1" applyAlignment="1">
      <alignment horizontal="left" wrapText="1"/>
    </xf>
    <xf numFmtId="0" fontId="15" fillId="0" borderId="4" xfId="0" applyFont="1" applyBorder="1" applyAlignment="1">
      <alignment horizontal="left" wrapText="1" indent="1"/>
    </xf>
    <xf numFmtId="10" fontId="0" fillId="0" borderId="0" xfId="0" applyNumberFormat="1" applyAlignment="1">
      <alignment wrapText="1"/>
    </xf>
    <xf numFmtId="10" fontId="15" fillId="0" borderId="4" xfId="0" applyNumberFormat="1" applyFont="1" applyBorder="1" applyAlignment="1">
      <alignment wrapText="1"/>
    </xf>
  </cellXfs>
  <cellStyles count="2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pivotCacheDefinition" Target="pivotCache/pivotCacheDefinition1.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Age!$A$5:$A$10</c:f>
              <c:strCache>
                <c:ptCount val="6"/>
                <c:pt idx="0">
                  <c:v>18 to 24</c:v>
                </c:pt>
                <c:pt idx="1">
                  <c:v>25 to 34</c:v>
                </c:pt>
                <c:pt idx="2">
                  <c:v>35 to 44</c:v>
                </c:pt>
                <c:pt idx="3">
                  <c:v>45 to 54</c:v>
                </c:pt>
                <c:pt idx="4">
                  <c:v>55 to 64</c:v>
                </c:pt>
                <c:pt idx="5">
                  <c:v>Older than 64</c:v>
                </c:pt>
              </c:strCache>
            </c:strRef>
          </c:cat>
          <c:val>
            <c:numRef>
              <c:f>Age!$B$5:$B$10</c:f>
              <c:numCache>
                <c:formatCode>0.00%</c:formatCode>
                <c:ptCount val="6"/>
                <c:pt idx="0">
                  <c:v>0.0272727272727273</c:v>
                </c:pt>
                <c:pt idx="1">
                  <c:v>0.172727272727273</c:v>
                </c:pt>
                <c:pt idx="2">
                  <c:v>0.4</c:v>
                </c:pt>
                <c:pt idx="3">
                  <c:v>0.227272727272727</c:v>
                </c:pt>
                <c:pt idx="4">
                  <c:v>0.136363636363636</c:v>
                </c:pt>
                <c:pt idx="5">
                  <c:v>0.0363636363636364</c:v>
                </c:pt>
              </c:numCache>
            </c:numRef>
          </c:val>
        </c:ser>
        <c:dLbls>
          <c:showLegendKey val="0"/>
          <c:showVal val="0"/>
          <c:showCatName val="0"/>
          <c:showSerName val="0"/>
          <c:showPercent val="0"/>
          <c:showBubbleSize val="0"/>
        </c:dLbls>
        <c:gapWidth val="150"/>
        <c:axId val="2076066728"/>
        <c:axId val="2076069736"/>
      </c:barChart>
      <c:catAx>
        <c:axId val="2076066728"/>
        <c:scaling>
          <c:orientation val="minMax"/>
        </c:scaling>
        <c:delete val="0"/>
        <c:axPos val="b"/>
        <c:majorTickMark val="out"/>
        <c:minorTickMark val="none"/>
        <c:tickLblPos val="nextTo"/>
        <c:crossAx val="2076069736"/>
        <c:crosses val="autoZero"/>
        <c:auto val="1"/>
        <c:lblAlgn val="ctr"/>
        <c:lblOffset val="100"/>
        <c:noMultiLvlLbl val="0"/>
      </c:catAx>
      <c:valAx>
        <c:axId val="2076069736"/>
        <c:scaling>
          <c:orientation val="minMax"/>
          <c:max val="0.5"/>
        </c:scaling>
        <c:delete val="0"/>
        <c:axPos val="l"/>
        <c:majorGridlines/>
        <c:numFmt formatCode="0.00%" sourceLinked="1"/>
        <c:majorTickMark val="out"/>
        <c:minorTickMark val="none"/>
        <c:tickLblPos val="nextTo"/>
        <c:crossAx val="2076066728"/>
        <c:crosses val="autoZero"/>
        <c:crossBetween val="between"/>
        <c:majorUnit val="0.1"/>
      </c:valAx>
    </c:plotArea>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'Help by Age'!$A$16</c:f>
              <c:strCache>
                <c:ptCount val="1"/>
                <c:pt idx="0">
                  <c:v>25 to 34</c:v>
                </c:pt>
              </c:strCache>
            </c:strRef>
          </c:tx>
          <c:cat>
            <c:strRef>
              <c:f>'Help by Age'!$B$15:$H$15</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Age'!$B$16:$H$16</c:f>
              <c:numCache>
                <c:formatCode>0%</c:formatCode>
                <c:ptCount val="7"/>
                <c:pt idx="0">
                  <c:v>0.133333333333333</c:v>
                </c:pt>
                <c:pt idx="1">
                  <c:v>0.1</c:v>
                </c:pt>
                <c:pt idx="2">
                  <c:v>0.133333333333333</c:v>
                </c:pt>
                <c:pt idx="3">
                  <c:v>0.0</c:v>
                </c:pt>
                <c:pt idx="4">
                  <c:v>0.0666666666666667</c:v>
                </c:pt>
                <c:pt idx="5">
                  <c:v>0.266666666666667</c:v>
                </c:pt>
                <c:pt idx="6">
                  <c:v>0.3</c:v>
                </c:pt>
              </c:numCache>
            </c:numRef>
          </c:val>
          <c:smooth val="0"/>
        </c:ser>
        <c:ser>
          <c:idx val="1"/>
          <c:order val="1"/>
          <c:tx>
            <c:strRef>
              <c:f>'Help by Age'!$A$17</c:f>
              <c:strCache>
                <c:ptCount val="1"/>
                <c:pt idx="0">
                  <c:v>35 to 44</c:v>
                </c:pt>
              </c:strCache>
            </c:strRef>
          </c:tx>
          <c:cat>
            <c:strRef>
              <c:f>'Help by Age'!$B$15:$H$15</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Age'!$B$17:$H$17</c:f>
              <c:numCache>
                <c:formatCode>0%</c:formatCode>
                <c:ptCount val="7"/>
                <c:pt idx="0">
                  <c:v>0.242424242424242</c:v>
                </c:pt>
                <c:pt idx="1">
                  <c:v>0.0303030303030303</c:v>
                </c:pt>
                <c:pt idx="2">
                  <c:v>0.0909090909090909</c:v>
                </c:pt>
                <c:pt idx="3">
                  <c:v>0.0303030303030303</c:v>
                </c:pt>
                <c:pt idx="4">
                  <c:v>0.0909090909090909</c:v>
                </c:pt>
                <c:pt idx="5">
                  <c:v>0.303030303030303</c:v>
                </c:pt>
                <c:pt idx="6">
                  <c:v>0.212121212121212</c:v>
                </c:pt>
              </c:numCache>
            </c:numRef>
          </c:val>
          <c:smooth val="0"/>
        </c:ser>
        <c:ser>
          <c:idx val="2"/>
          <c:order val="2"/>
          <c:tx>
            <c:strRef>
              <c:f>'Help by Age'!$A$18</c:f>
              <c:strCache>
                <c:ptCount val="1"/>
                <c:pt idx="0">
                  <c:v>45 to 54</c:v>
                </c:pt>
              </c:strCache>
            </c:strRef>
          </c:tx>
          <c:cat>
            <c:strRef>
              <c:f>'Help by Age'!$B$15:$H$15</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Age'!$B$18:$H$18</c:f>
              <c:numCache>
                <c:formatCode>0%</c:formatCode>
                <c:ptCount val="7"/>
                <c:pt idx="0">
                  <c:v>0.15625</c:v>
                </c:pt>
                <c:pt idx="1">
                  <c:v>0.09375</c:v>
                </c:pt>
                <c:pt idx="2">
                  <c:v>0.0</c:v>
                </c:pt>
                <c:pt idx="3">
                  <c:v>0.03125</c:v>
                </c:pt>
                <c:pt idx="4">
                  <c:v>0.1875</c:v>
                </c:pt>
                <c:pt idx="5">
                  <c:v>0.34375</c:v>
                </c:pt>
                <c:pt idx="6">
                  <c:v>0.1875</c:v>
                </c:pt>
              </c:numCache>
            </c:numRef>
          </c:val>
          <c:smooth val="0"/>
        </c:ser>
        <c:ser>
          <c:idx val="3"/>
          <c:order val="3"/>
          <c:tx>
            <c:strRef>
              <c:f>'Help by Age'!$A$19</c:f>
              <c:strCache>
                <c:ptCount val="1"/>
                <c:pt idx="0">
                  <c:v>55 to 64</c:v>
                </c:pt>
              </c:strCache>
            </c:strRef>
          </c:tx>
          <c:cat>
            <c:strRef>
              <c:f>'Help by Age'!$B$15:$H$15</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Age'!$B$19:$H$19</c:f>
              <c:numCache>
                <c:formatCode>0%</c:formatCode>
                <c:ptCount val="7"/>
                <c:pt idx="0">
                  <c:v>0.173913043478261</c:v>
                </c:pt>
                <c:pt idx="1">
                  <c:v>0.0</c:v>
                </c:pt>
                <c:pt idx="2">
                  <c:v>0.0</c:v>
                </c:pt>
                <c:pt idx="3">
                  <c:v>0.130434782608696</c:v>
                </c:pt>
                <c:pt idx="4">
                  <c:v>0.130434782608696</c:v>
                </c:pt>
                <c:pt idx="5">
                  <c:v>0.434782608695652</c:v>
                </c:pt>
                <c:pt idx="6">
                  <c:v>0.130434782608696</c:v>
                </c:pt>
              </c:numCache>
            </c:numRef>
          </c:val>
          <c:smooth val="0"/>
        </c:ser>
        <c:dLbls>
          <c:showLegendKey val="0"/>
          <c:showVal val="0"/>
          <c:showCatName val="0"/>
          <c:showSerName val="0"/>
          <c:showPercent val="0"/>
          <c:showBubbleSize val="0"/>
        </c:dLbls>
        <c:marker val="1"/>
        <c:smooth val="0"/>
        <c:axId val="2061145112"/>
        <c:axId val="2061148232"/>
      </c:lineChart>
      <c:catAx>
        <c:axId val="2061145112"/>
        <c:scaling>
          <c:orientation val="minMax"/>
        </c:scaling>
        <c:delete val="0"/>
        <c:axPos val="b"/>
        <c:majorTickMark val="out"/>
        <c:minorTickMark val="none"/>
        <c:tickLblPos val="nextTo"/>
        <c:crossAx val="2061148232"/>
        <c:crosses val="autoZero"/>
        <c:auto val="1"/>
        <c:lblAlgn val="ctr"/>
        <c:lblOffset val="100"/>
        <c:noMultiLvlLbl val="0"/>
      </c:catAx>
      <c:valAx>
        <c:axId val="2061148232"/>
        <c:scaling>
          <c:orientation val="minMax"/>
          <c:max val="0.45"/>
          <c:min val="0.0"/>
        </c:scaling>
        <c:delete val="0"/>
        <c:axPos val="l"/>
        <c:majorGridlines/>
        <c:numFmt formatCode="0%" sourceLinked="1"/>
        <c:majorTickMark val="out"/>
        <c:minorTickMark val="none"/>
        <c:tickLblPos val="nextTo"/>
        <c:crossAx val="2061145112"/>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'Help by Job Level'!$A$17</c:f>
              <c:strCache>
                <c:ptCount val="1"/>
                <c:pt idx="0">
                  <c:v>ELT</c:v>
                </c:pt>
              </c:strCache>
            </c:strRef>
          </c:tx>
          <c:cat>
            <c:strRef>
              <c:f>'Help by Job Level'!$B$16:$H$16</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Job Level'!$B$17:$H$17</c:f>
              <c:numCache>
                <c:formatCode>0%</c:formatCode>
                <c:ptCount val="7"/>
                <c:pt idx="0">
                  <c:v>0.204081632653061</c:v>
                </c:pt>
                <c:pt idx="1">
                  <c:v>0.0408163265306122</c:v>
                </c:pt>
                <c:pt idx="2">
                  <c:v>0.0</c:v>
                </c:pt>
                <c:pt idx="3">
                  <c:v>0.0612244897959184</c:v>
                </c:pt>
                <c:pt idx="4">
                  <c:v>0.0816326530612245</c:v>
                </c:pt>
                <c:pt idx="5">
                  <c:v>0.346938775510204</c:v>
                </c:pt>
                <c:pt idx="6">
                  <c:v>0.26530612244898</c:v>
                </c:pt>
              </c:numCache>
            </c:numRef>
          </c:val>
          <c:smooth val="0"/>
        </c:ser>
        <c:ser>
          <c:idx val="1"/>
          <c:order val="1"/>
          <c:tx>
            <c:strRef>
              <c:f>'Help by Job Level'!$A$18</c:f>
              <c:strCache>
                <c:ptCount val="1"/>
                <c:pt idx="0">
                  <c:v>Senior</c:v>
                </c:pt>
              </c:strCache>
            </c:strRef>
          </c:tx>
          <c:cat>
            <c:strRef>
              <c:f>'Help by Job Level'!$B$16:$H$16</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Job Level'!$B$18:$H$18</c:f>
              <c:numCache>
                <c:formatCode>0%</c:formatCode>
                <c:ptCount val="7"/>
                <c:pt idx="0">
                  <c:v>0.185185185185185</c:v>
                </c:pt>
                <c:pt idx="1">
                  <c:v>0.0740740740740741</c:v>
                </c:pt>
                <c:pt idx="2">
                  <c:v>0.111111111111111</c:v>
                </c:pt>
                <c:pt idx="3">
                  <c:v>0.037037037037037</c:v>
                </c:pt>
                <c:pt idx="4">
                  <c:v>0.037037037037037</c:v>
                </c:pt>
                <c:pt idx="5">
                  <c:v>0.296296296296296</c:v>
                </c:pt>
                <c:pt idx="6">
                  <c:v>0.259259259259259</c:v>
                </c:pt>
              </c:numCache>
            </c:numRef>
          </c:val>
          <c:smooth val="0"/>
        </c:ser>
        <c:ser>
          <c:idx val="2"/>
          <c:order val="2"/>
          <c:tx>
            <c:strRef>
              <c:f>'Help by Job Level'!$A$19</c:f>
              <c:strCache>
                <c:ptCount val="1"/>
                <c:pt idx="0">
                  <c:v>Manager</c:v>
                </c:pt>
              </c:strCache>
            </c:strRef>
          </c:tx>
          <c:cat>
            <c:strRef>
              <c:f>'Help by Job Level'!$B$16:$H$16</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Job Level'!$B$19:$H$19</c:f>
              <c:numCache>
                <c:formatCode>0%</c:formatCode>
                <c:ptCount val="7"/>
                <c:pt idx="0">
                  <c:v>0.214285714285714</c:v>
                </c:pt>
                <c:pt idx="1">
                  <c:v>0.0714285714285714</c:v>
                </c:pt>
                <c:pt idx="2">
                  <c:v>0.0</c:v>
                </c:pt>
                <c:pt idx="3">
                  <c:v>0.0</c:v>
                </c:pt>
                <c:pt idx="4">
                  <c:v>0.214285714285714</c:v>
                </c:pt>
                <c:pt idx="5">
                  <c:v>0.285714285714286</c:v>
                </c:pt>
                <c:pt idx="6">
                  <c:v>0.214285714285714</c:v>
                </c:pt>
              </c:numCache>
            </c:numRef>
          </c:val>
          <c:smooth val="0"/>
        </c:ser>
        <c:ser>
          <c:idx val="3"/>
          <c:order val="3"/>
          <c:tx>
            <c:strRef>
              <c:f>'Help by Job Level'!$A$20</c:f>
              <c:strCache>
                <c:ptCount val="1"/>
                <c:pt idx="0">
                  <c:v>Other</c:v>
                </c:pt>
              </c:strCache>
            </c:strRef>
          </c:tx>
          <c:cat>
            <c:strRef>
              <c:f>'Help by Job Level'!$B$16:$H$16</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Job Level'!$B$20:$H$20</c:f>
              <c:numCache>
                <c:formatCode>0%</c:formatCode>
                <c:ptCount val="7"/>
                <c:pt idx="0">
                  <c:v>0.189189189189189</c:v>
                </c:pt>
                <c:pt idx="1">
                  <c:v>0.0810810810810811</c:v>
                </c:pt>
                <c:pt idx="2">
                  <c:v>0.135135135135135</c:v>
                </c:pt>
                <c:pt idx="3">
                  <c:v>0.0</c:v>
                </c:pt>
                <c:pt idx="4">
                  <c:v>0.108108108108108</c:v>
                </c:pt>
                <c:pt idx="5">
                  <c:v>0.351351351351351</c:v>
                </c:pt>
                <c:pt idx="6">
                  <c:v>0.135135135135135</c:v>
                </c:pt>
              </c:numCache>
            </c:numRef>
          </c:val>
          <c:smooth val="0"/>
        </c:ser>
        <c:ser>
          <c:idx val="4"/>
          <c:order val="4"/>
          <c:tx>
            <c:strRef>
              <c:f>'Help by Job Level'!$A$21</c:f>
              <c:strCache>
                <c:ptCount val="1"/>
                <c:pt idx="0">
                  <c:v>Self</c:v>
                </c:pt>
              </c:strCache>
            </c:strRef>
          </c:tx>
          <c:cat>
            <c:strRef>
              <c:f>'Help by Job Level'!$B$16:$H$16</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Job Level'!$B$21:$H$21</c:f>
              <c:numCache>
                <c:formatCode>0%</c:formatCode>
                <c:ptCount val="7"/>
                <c:pt idx="0">
                  <c:v>0.142857142857143</c:v>
                </c:pt>
                <c:pt idx="1">
                  <c:v>0.0357142857142857</c:v>
                </c:pt>
                <c:pt idx="2">
                  <c:v>0.0714285714285714</c:v>
                </c:pt>
                <c:pt idx="3">
                  <c:v>0.0714285714285714</c:v>
                </c:pt>
                <c:pt idx="4">
                  <c:v>0.25</c:v>
                </c:pt>
                <c:pt idx="5">
                  <c:v>0.321428571428571</c:v>
                </c:pt>
                <c:pt idx="6">
                  <c:v>0.107142857142857</c:v>
                </c:pt>
              </c:numCache>
            </c:numRef>
          </c:val>
          <c:smooth val="0"/>
        </c:ser>
        <c:dLbls>
          <c:showLegendKey val="0"/>
          <c:showVal val="0"/>
          <c:showCatName val="0"/>
          <c:showSerName val="0"/>
          <c:showPercent val="0"/>
          <c:showBubbleSize val="0"/>
        </c:dLbls>
        <c:marker val="1"/>
        <c:smooth val="0"/>
        <c:axId val="2061209624"/>
        <c:axId val="2061212680"/>
      </c:lineChart>
      <c:catAx>
        <c:axId val="2061209624"/>
        <c:scaling>
          <c:orientation val="minMax"/>
        </c:scaling>
        <c:delete val="0"/>
        <c:axPos val="b"/>
        <c:majorTickMark val="out"/>
        <c:minorTickMark val="none"/>
        <c:tickLblPos val="nextTo"/>
        <c:crossAx val="2061212680"/>
        <c:crosses val="autoZero"/>
        <c:auto val="1"/>
        <c:lblAlgn val="ctr"/>
        <c:lblOffset val="100"/>
        <c:noMultiLvlLbl val="0"/>
      </c:catAx>
      <c:valAx>
        <c:axId val="2061212680"/>
        <c:scaling>
          <c:orientation val="minMax"/>
          <c:max val="0.45"/>
          <c:min val="0.0"/>
        </c:scaling>
        <c:delete val="0"/>
        <c:axPos val="l"/>
        <c:majorGridlines/>
        <c:numFmt formatCode="0%" sourceLinked="1"/>
        <c:majorTickMark val="out"/>
        <c:minorTickMark val="none"/>
        <c:tickLblPos val="nextTo"/>
        <c:crossAx val="2061209624"/>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'Help by Gender'!$A$12</c:f>
              <c:strCache>
                <c:ptCount val="1"/>
                <c:pt idx="0">
                  <c:v>F</c:v>
                </c:pt>
              </c:strCache>
            </c:strRef>
          </c:tx>
          <c:cat>
            <c:strRef>
              <c:f>'Help by Gender'!$B$11:$H$11</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Gender'!$B$12:$H$12</c:f>
              <c:numCache>
                <c:formatCode>0%</c:formatCode>
                <c:ptCount val="7"/>
                <c:pt idx="0">
                  <c:v>0.117647058823529</c:v>
                </c:pt>
                <c:pt idx="1">
                  <c:v>0.0441176470588235</c:v>
                </c:pt>
                <c:pt idx="2">
                  <c:v>0.0735294117647059</c:v>
                </c:pt>
                <c:pt idx="3">
                  <c:v>0.0441176470588235</c:v>
                </c:pt>
                <c:pt idx="4">
                  <c:v>0.117647058823529</c:v>
                </c:pt>
                <c:pt idx="5">
                  <c:v>0.397058823529412</c:v>
                </c:pt>
                <c:pt idx="6">
                  <c:v>0.205882352941176</c:v>
                </c:pt>
              </c:numCache>
            </c:numRef>
          </c:val>
          <c:smooth val="0"/>
        </c:ser>
        <c:ser>
          <c:idx val="1"/>
          <c:order val="1"/>
          <c:tx>
            <c:strRef>
              <c:f>'Help by Gender'!$A$13</c:f>
              <c:strCache>
                <c:ptCount val="1"/>
                <c:pt idx="0">
                  <c:v>M</c:v>
                </c:pt>
              </c:strCache>
            </c:strRef>
          </c:tx>
          <c:cat>
            <c:strRef>
              <c:f>'Help by Gender'!$B$11:$H$11</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Gender'!$B$13:$H$13</c:f>
              <c:numCache>
                <c:formatCode>0%</c:formatCode>
                <c:ptCount val="7"/>
                <c:pt idx="0">
                  <c:v>0.262295081967213</c:v>
                </c:pt>
                <c:pt idx="1">
                  <c:v>0.0819672131147541</c:v>
                </c:pt>
                <c:pt idx="2">
                  <c:v>0.0819672131147541</c:v>
                </c:pt>
                <c:pt idx="3">
                  <c:v>0.0163934426229508</c:v>
                </c:pt>
                <c:pt idx="4">
                  <c:v>0.0983606557377049</c:v>
                </c:pt>
                <c:pt idx="5">
                  <c:v>0.262295081967213</c:v>
                </c:pt>
                <c:pt idx="6">
                  <c:v>0.19672131147541</c:v>
                </c:pt>
              </c:numCache>
            </c:numRef>
          </c:val>
          <c:smooth val="0"/>
        </c:ser>
        <c:dLbls>
          <c:showLegendKey val="0"/>
          <c:showVal val="0"/>
          <c:showCatName val="0"/>
          <c:showSerName val="0"/>
          <c:showPercent val="0"/>
          <c:showBubbleSize val="0"/>
        </c:dLbls>
        <c:marker val="1"/>
        <c:smooth val="0"/>
        <c:axId val="2061263672"/>
        <c:axId val="2061266648"/>
      </c:lineChart>
      <c:catAx>
        <c:axId val="2061263672"/>
        <c:scaling>
          <c:orientation val="minMax"/>
        </c:scaling>
        <c:delete val="0"/>
        <c:axPos val="b"/>
        <c:majorTickMark val="out"/>
        <c:minorTickMark val="none"/>
        <c:tickLblPos val="nextTo"/>
        <c:crossAx val="2061266648"/>
        <c:crosses val="autoZero"/>
        <c:auto val="1"/>
        <c:lblAlgn val="ctr"/>
        <c:lblOffset val="100"/>
        <c:noMultiLvlLbl val="0"/>
      </c:catAx>
      <c:valAx>
        <c:axId val="2061266648"/>
        <c:scaling>
          <c:orientation val="minMax"/>
          <c:max val="0.45"/>
          <c:min val="0.0"/>
        </c:scaling>
        <c:delete val="0"/>
        <c:axPos val="l"/>
        <c:majorGridlines/>
        <c:numFmt formatCode="0%" sourceLinked="1"/>
        <c:majorTickMark val="out"/>
        <c:minorTickMark val="none"/>
        <c:tickLblPos val="nextTo"/>
        <c:crossAx val="2061263672"/>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'Help by LD'!$A$12</c:f>
              <c:strCache>
                <c:ptCount val="1"/>
                <c:pt idx="0">
                  <c:v>Yes</c:v>
                </c:pt>
              </c:strCache>
            </c:strRef>
          </c:tx>
          <c:cat>
            <c:strRef>
              <c:f>'Help by LD'!$B$11:$H$11</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LD'!$B$12:$H$12</c:f>
              <c:numCache>
                <c:formatCode>0%</c:formatCode>
                <c:ptCount val="7"/>
                <c:pt idx="0">
                  <c:v>0.177570093457944</c:v>
                </c:pt>
                <c:pt idx="1">
                  <c:v>0.0560747663551402</c:v>
                </c:pt>
                <c:pt idx="2">
                  <c:v>0.0654205607476635</c:v>
                </c:pt>
                <c:pt idx="3">
                  <c:v>0.0280373831775701</c:v>
                </c:pt>
                <c:pt idx="4">
                  <c:v>0.168224299065421</c:v>
                </c:pt>
                <c:pt idx="5">
                  <c:v>0.308411214953271</c:v>
                </c:pt>
                <c:pt idx="6">
                  <c:v>0.196261682242991</c:v>
                </c:pt>
              </c:numCache>
            </c:numRef>
          </c:val>
          <c:smooth val="0"/>
        </c:ser>
        <c:ser>
          <c:idx val="1"/>
          <c:order val="1"/>
          <c:tx>
            <c:strRef>
              <c:f>'Help by LD'!$A$13</c:f>
              <c:strCache>
                <c:ptCount val="1"/>
                <c:pt idx="0">
                  <c:v>No</c:v>
                </c:pt>
              </c:strCache>
            </c:strRef>
          </c:tx>
          <c:cat>
            <c:strRef>
              <c:f>'Help by LD'!$B$11:$H$11</c:f>
              <c:strCache>
                <c:ptCount val="7"/>
                <c:pt idx="0">
                  <c:v>Discipline, persistence, &amp; passion</c:v>
                </c:pt>
                <c:pt idx="1">
                  <c:v>Presence &amp; self-awareness</c:v>
                </c:pt>
                <c:pt idx="2">
                  <c:v>Knowledge &amp; experience</c:v>
                </c:pt>
                <c:pt idx="3">
                  <c:v>Feedback &amp; results</c:v>
                </c:pt>
                <c:pt idx="4">
                  <c:v>Leadership &amp; personal development</c:v>
                </c:pt>
                <c:pt idx="5">
                  <c:v>Allies &amp; supporters</c:v>
                </c:pt>
                <c:pt idx="6">
                  <c:v>Strategy</c:v>
                </c:pt>
              </c:strCache>
            </c:strRef>
          </c:cat>
          <c:val>
            <c:numRef>
              <c:f>'Help by LD'!$B$13:$H$13</c:f>
              <c:numCache>
                <c:formatCode>0%</c:formatCode>
                <c:ptCount val="7"/>
                <c:pt idx="0">
                  <c:v>0.215686274509804</c:v>
                </c:pt>
                <c:pt idx="1">
                  <c:v>0.0392156862745098</c:v>
                </c:pt>
                <c:pt idx="2">
                  <c:v>0.0588235294117647</c:v>
                </c:pt>
                <c:pt idx="3">
                  <c:v>0.0588235294117647</c:v>
                </c:pt>
                <c:pt idx="4">
                  <c:v>0.0</c:v>
                </c:pt>
                <c:pt idx="5">
                  <c:v>0.411764705882353</c:v>
                </c:pt>
                <c:pt idx="6">
                  <c:v>0.215686274509804</c:v>
                </c:pt>
              </c:numCache>
            </c:numRef>
          </c:val>
          <c:smooth val="0"/>
        </c:ser>
        <c:dLbls>
          <c:showLegendKey val="0"/>
          <c:showVal val="0"/>
          <c:showCatName val="0"/>
          <c:showSerName val="0"/>
          <c:showPercent val="0"/>
          <c:showBubbleSize val="0"/>
        </c:dLbls>
        <c:marker val="1"/>
        <c:smooth val="0"/>
        <c:axId val="2061313864"/>
        <c:axId val="2061316840"/>
      </c:lineChart>
      <c:catAx>
        <c:axId val="2061313864"/>
        <c:scaling>
          <c:orientation val="minMax"/>
        </c:scaling>
        <c:delete val="0"/>
        <c:axPos val="b"/>
        <c:majorTickMark val="out"/>
        <c:minorTickMark val="none"/>
        <c:tickLblPos val="nextTo"/>
        <c:crossAx val="2061316840"/>
        <c:crosses val="autoZero"/>
        <c:auto val="1"/>
        <c:lblAlgn val="ctr"/>
        <c:lblOffset val="100"/>
        <c:noMultiLvlLbl val="0"/>
      </c:catAx>
      <c:valAx>
        <c:axId val="2061316840"/>
        <c:scaling>
          <c:orientation val="minMax"/>
          <c:max val="0.45"/>
          <c:min val="0.0"/>
        </c:scaling>
        <c:delete val="0"/>
        <c:axPos val="l"/>
        <c:majorGridlines/>
        <c:numFmt formatCode="0%" sourceLinked="1"/>
        <c:majorTickMark val="out"/>
        <c:minorTickMark val="none"/>
        <c:tickLblPos val="nextTo"/>
        <c:crossAx val="2061313864"/>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'Training by Org Size'!$E$6</c:f>
              <c:strCache>
                <c:ptCount val="1"/>
                <c:pt idx="0">
                  <c:v>Seeking employment</c:v>
                </c:pt>
              </c:strCache>
            </c:strRef>
          </c:tx>
          <c:cat>
            <c:strRef>
              <c:f>'Training by Org Size'!$D$7:$D$11</c:f>
              <c:strCache>
                <c:ptCount val="5"/>
                <c:pt idx="0">
                  <c:v>0</c:v>
                </c:pt>
                <c:pt idx="1">
                  <c:v>Between $1 and $1,000</c:v>
                </c:pt>
                <c:pt idx="2">
                  <c:v>Between $1,001 and $5,000</c:v>
                </c:pt>
                <c:pt idx="3">
                  <c:v>Between $5,001 and $10,000</c:v>
                </c:pt>
                <c:pt idx="4">
                  <c:v>Greater than $10,000</c:v>
                </c:pt>
              </c:strCache>
            </c:strRef>
          </c:cat>
          <c:val>
            <c:numRef>
              <c:f>'Training by Org Size'!$E$7:$E$11</c:f>
              <c:numCache>
                <c:formatCode>0%</c:formatCode>
                <c:ptCount val="5"/>
                <c:pt idx="0">
                  <c:v>0.25</c:v>
                </c:pt>
                <c:pt idx="1">
                  <c:v>0.625</c:v>
                </c:pt>
                <c:pt idx="2">
                  <c:v>0.125</c:v>
                </c:pt>
                <c:pt idx="3">
                  <c:v>0.0</c:v>
                </c:pt>
                <c:pt idx="4">
                  <c:v>0.0</c:v>
                </c:pt>
              </c:numCache>
            </c:numRef>
          </c:val>
          <c:smooth val="0"/>
        </c:ser>
        <c:ser>
          <c:idx val="1"/>
          <c:order val="1"/>
          <c:tx>
            <c:strRef>
              <c:f>'Training by Org Size'!$F$6</c:f>
              <c:strCache>
                <c:ptCount val="1"/>
                <c:pt idx="0">
                  <c:v>Self-employed</c:v>
                </c:pt>
              </c:strCache>
            </c:strRef>
          </c:tx>
          <c:cat>
            <c:strRef>
              <c:f>'Training by Org Size'!$D$7:$D$11</c:f>
              <c:strCache>
                <c:ptCount val="5"/>
                <c:pt idx="0">
                  <c:v>0</c:v>
                </c:pt>
                <c:pt idx="1">
                  <c:v>Between $1 and $1,000</c:v>
                </c:pt>
                <c:pt idx="2">
                  <c:v>Between $1,001 and $5,000</c:v>
                </c:pt>
                <c:pt idx="3">
                  <c:v>Between $5,001 and $10,000</c:v>
                </c:pt>
                <c:pt idx="4">
                  <c:v>Greater than $10,000</c:v>
                </c:pt>
              </c:strCache>
            </c:strRef>
          </c:cat>
          <c:val>
            <c:numRef>
              <c:f>'Training by Org Size'!$F$7:$F$11</c:f>
              <c:numCache>
                <c:formatCode>0%</c:formatCode>
                <c:ptCount val="5"/>
                <c:pt idx="0">
                  <c:v>0.25</c:v>
                </c:pt>
                <c:pt idx="1">
                  <c:v>0.3</c:v>
                </c:pt>
                <c:pt idx="2">
                  <c:v>0.4</c:v>
                </c:pt>
                <c:pt idx="3">
                  <c:v>0.05</c:v>
                </c:pt>
                <c:pt idx="4">
                  <c:v>0.0</c:v>
                </c:pt>
              </c:numCache>
            </c:numRef>
          </c:val>
          <c:smooth val="0"/>
        </c:ser>
        <c:ser>
          <c:idx val="2"/>
          <c:order val="2"/>
          <c:tx>
            <c:strRef>
              <c:f>'Training by Org Size'!$G$6</c:f>
              <c:strCache>
                <c:ptCount val="1"/>
                <c:pt idx="0">
                  <c:v>2-10 employees</c:v>
                </c:pt>
              </c:strCache>
            </c:strRef>
          </c:tx>
          <c:cat>
            <c:strRef>
              <c:f>'Training by Org Size'!$D$7:$D$11</c:f>
              <c:strCache>
                <c:ptCount val="5"/>
                <c:pt idx="0">
                  <c:v>0</c:v>
                </c:pt>
                <c:pt idx="1">
                  <c:v>Between $1 and $1,000</c:v>
                </c:pt>
                <c:pt idx="2">
                  <c:v>Between $1,001 and $5,000</c:v>
                </c:pt>
                <c:pt idx="3">
                  <c:v>Between $5,001 and $10,000</c:v>
                </c:pt>
                <c:pt idx="4">
                  <c:v>Greater than $10,000</c:v>
                </c:pt>
              </c:strCache>
            </c:strRef>
          </c:cat>
          <c:val>
            <c:numRef>
              <c:f>'Training by Org Size'!$G$7:$G$11</c:f>
              <c:numCache>
                <c:formatCode>0%</c:formatCode>
                <c:ptCount val="5"/>
                <c:pt idx="0">
                  <c:v>0.25</c:v>
                </c:pt>
                <c:pt idx="1">
                  <c:v>0.34375</c:v>
                </c:pt>
                <c:pt idx="2">
                  <c:v>0.375</c:v>
                </c:pt>
                <c:pt idx="3">
                  <c:v>0.0</c:v>
                </c:pt>
                <c:pt idx="4">
                  <c:v>0.03125</c:v>
                </c:pt>
              </c:numCache>
            </c:numRef>
          </c:val>
          <c:smooth val="0"/>
        </c:ser>
        <c:ser>
          <c:idx val="3"/>
          <c:order val="3"/>
          <c:tx>
            <c:strRef>
              <c:f>'Training by Org Size'!$H$6</c:f>
              <c:strCache>
                <c:ptCount val="1"/>
                <c:pt idx="0">
                  <c:v>11-50 employees</c:v>
                </c:pt>
              </c:strCache>
            </c:strRef>
          </c:tx>
          <c:cat>
            <c:strRef>
              <c:f>'Training by Org Size'!$D$7:$D$11</c:f>
              <c:strCache>
                <c:ptCount val="5"/>
                <c:pt idx="0">
                  <c:v>0</c:v>
                </c:pt>
                <c:pt idx="1">
                  <c:v>Between $1 and $1,000</c:v>
                </c:pt>
                <c:pt idx="2">
                  <c:v>Between $1,001 and $5,000</c:v>
                </c:pt>
                <c:pt idx="3">
                  <c:v>Between $5,001 and $10,000</c:v>
                </c:pt>
                <c:pt idx="4">
                  <c:v>Greater than $10,000</c:v>
                </c:pt>
              </c:strCache>
            </c:strRef>
          </c:cat>
          <c:val>
            <c:numRef>
              <c:f>'Training by Org Size'!$H$7:$H$11</c:f>
              <c:numCache>
                <c:formatCode>0%</c:formatCode>
                <c:ptCount val="5"/>
                <c:pt idx="0">
                  <c:v>0.3125</c:v>
                </c:pt>
                <c:pt idx="1">
                  <c:v>0.5</c:v>
                </c:pt>
                <c:pt idx="2">
                  <c:v>0.1875</c:v>
                </c:pt>
                <c:pt idx="3">
                  <c:v>0.0</c:v>
                </c:pt>
                <c:pt idx="4">
                  <c:v>0.0</c:v>
                </c:pt>
              </c:numCache>
            </c:numRef>
          </c:val>
          <c:smooth val="0"/>
        </c:ser>
        <c:ser>
          <c:idx val="4"/>
          <c:order val="4"/>
          <c:tx>
            <c:strRef>
              <c:f>'Training by Org Size'!$I$6</c:f>
              <c:strCache>
                <c:ptCount val="1"/>
                <c:pt idx="0">
                  <c:v>51-100 employees</c:v>
                </c:pt>
              </c:strCache>
            </c:strRef>
          </c:tx>
          <c:cat>
            <c:strRef>
              <c:f>'Training by Org Size'!$D$7:$D$11</c:f>
              <c:strCache>
                <c:ptCount val="5"/>
                <c:pt idx="0">
                  <c:v>0</c:v>
                </c:pt>
                <c:pt idx="1">
                  <c:v>Between $1 and $1,000</c:v>
                </c:pt>
                <c:pt idx="2">
                  <c:v>Between $1,001 and $5,000</c:v>
                </c:pt>
                <c:pt idx="3">
                  <c:v>Between $5,001 and $10,000</c:v>
                </c:pt>
                <c:pt idx="4">
                  <c:v>Greater than $10,000</c:v>
                </c:pt>
              </c:strCache>
            </c:strRef>
          </c:cat>
          <c:val>
            <c:numRef>
              <c:f>'Training by Org Size'!$I$7:$I$11</c:f>
              <c:numCache>
                <c:formatCode>0%</c:formatCode>
                <c:ptCount val="5"/>
                <c:pt idx="0">
                  <c:v>0.142857142857143</c:v>
                </c:pt>
                <c:pt idx="1">
                  <c:v>0.571428571428571</c:v>
                </c:pt>
                <c:pt idx="2">
                  <c:v>0.142857142857143</c:v>
                </c:pt>
                <c:pt idx="3">
                  <c:v>0.142857142857143</c:v>
                </c:pt>
                <c:pt idx="4">
                  <c:v>0.0</c:v>
                </c:pt>
              </c:numCache>
            </c:numRef>
          </c:val>
          <c:smooth val="0"/>
        </c:ser>
        <c:ser>
          <c:idx val="5"/>
          <c:order val="5"/>
          <c:tx>
            <c:strRef>
              <c:f>'Training by Org Size'!$J$6</c:f>
              <c:strCache>
                <c:ptCount val="1"/>
                <c:pt idx="0">
                  <c:v>&gt;100 employees</c:v>
                </c:pt>
              </c:strCache>
            </c:strRef>
          </c:tx>
          <c:cat>
            <c:strRef>
              <c:f>'Training by Org Size'!$D$7:$D$11</c:f>
              <c:strCache>
                <c:ptCount val="5"/>
                <c:pt idx="0">
                  <c:v>0</c:v>
                </c:pt>
                <c:pt idx="1">
                  <c:v>Between $1 and $1,000</c:v>
                </c:pt>
                <c:pt idx="2">
                  <c:v>Between $1,001 and $5,000</c:v>
                </c:pt>
                <c:pt idx="3">
                  <c:v>Between $5,001 and $10,000</c:v>
                </c:pt>
                <c:pt idx="4">
                  <c:v>Greater than $10,000</c:v>
                </c:pt>
              </c:strCache>
            </c:strRef>
          </c:cat>
          <c:val>
            <c:numRef>
              <c:f>'Training by Org Size'!$J$7:$J$11</c:f>
              <c:numCache>
                <c:formatCode>0%</c:formatCode>
                <c:ptCount val="5"/>
                <c:pt idx="0">
                  <c:v>0.259259259259259</c:v>
                </c:pt>
                <c:pt idx="1">
                  <c:v>0.333333333333333</c:v>
                </c:pt>
                <c:pt idx="2">
                  <c:v>0.222222222222222</c:v>
                </c:pt>
                <c:pt idx="3">
                  <c:v>0.037037037037037</c:v>
                </c:pt>
                <c:pt idx="4">
                  <c:v>0.111111111111111</c:v>
                </c:pt>
              </c:numCache>
            </c:numRef>
          </c:val>
          <c:smooth val="0"/>
        </c:ser>
        <c:dLbls>
          <c:showLegendKey val="0"/>
          <c:showVal val="0"/>
          <c:showCatName val="0"/>
          <c:showSerName val="0"/>
          <c:showPercent val="0"/>
          <c:showBubbleSize val="0"/>
        </c:dLbls>
        <c:marker val="1"/>
        <c:smooth val="0"/>
        <c:axId val="2061388680"/>
        <c:axId val="2061391816"/>
      </c:lineChart>
      <c:catAx>
        <c:axId val="2061388680"/>
        <c:scaling>
          <c:orientation val="minMax"/>
        </c:scaling>
        <c:delete val="0"/>
        <c:axPos val="b"/>
        <c:majorTickMark val="out"/>
        <c:minorTickMark val="none"/>
        <c:tickLblPos val="nextTo"/>
        <c:crossAx val="2061391816"/>
        <c:crosses val="autoZero"/>
        <c:auto val="1"/>
        <c:lblAlgn val="ctr"/>
        <c:lblOffset val="100"/>
        <c:noMultiLvlLbl val="0"/>
      </c:catAx>
      <c:valAx>
        <c:axId val="2061391816"/>
        <c:scaling>
          <c:orientation val="minMax"/>
          <c:max val="1.0"/>
        </c:scaling>
        <c:delete val="0"/>
        <c:axPos val="l"/>
        <c:majorGridlines/>
        <c:numFmt formatCode="0%" sourceLinked="1"/>
        <c:majorTickMark val="out"/>
        <c:minorTickMark val="none"/>
        <c:tickLblPos val="nextTo"/>
        <c:crossAx val="206138868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'Job Level'!$A$16:$A$22</c:f>
              <c:strCache>
                <c:ptCount val="7"/>
                <c:pt idx="0">
                  <c:v>ELT</c:v>
                </c:pt>
                <c:pt idx="1">
                  <c:v>Senior</c:v>
                </c:pt>
                <c:pt idx="2">
                  <c:v>Manager</c:v>
                </c:pt>
                <c:pt idx="3">
                  <c:v>Other</c:v>
                </c:pt>
                <c:pt idx="4">
                  <c:v>Self-employed</c:v>
                </c:pt>
                <c:pt idx="5">
                  <c:v>Student</c:v>
                </c:pt>
                <c:pt idx="6">
                  <c:v>Seeking employment</c:v>
                </c:pt>
              </c:strCache>
            </c:strRef>
          </c:cat>
          <c:val>
            <c:numRef>
              <c:f>'Job Level'!$B$16:$B$22</c:f>
              <c:numCache>
                <c:formatCode>0.00%</c:formatCode>
                <c:ptCount val="7"/>
                <c:pt idx="0">
                  <c:v>0.272727272727273</c:v>
                </c:pt>
                <c:pt idx="1">
                  <c:v>0.154545454545455</c:v>
                </c:pt>
                <c:pt idx="2">
                  <c:v>0.0727272727272727</c:v>
                </c:pt>
                <c:pt idx="3">
                  <c:v>0.263636363636364</c:v>
                </c:pt>
                <c:pt idx="4">
                  <c:v>0.190909090909091</c:v>
                </c:pt>
                <c:pt idx="5">
                  <c:v>0.0181818181818182</c:v>
                </c:pt>
                <c:pt idx="6">
                  <c:v>0.0272727272727273</c:v>
                </c:pt>
              </c:numCache>
            </c:numRef>
          </c:val>
        </c:ser>
        <c:dLbls>
          <c:showLegendKey val="0"/>
          <c:showVal val="0"/>
          <c:showCatName val="0"/>
          <c:showSerName val="0"/>
          <c:showPercent val="0"/>
          <c:showBubbleSize val="0"/>
        </c:dLbls>
        <c:gapWidth val="150"/>
        <c:axId val="2076124648"/>
        <c:axId val="2076127656"/>
      </c:barChart>
      <c:catAx>
        <c:axId val="2076124648"/>
        <c:scaling>
          <c:orientation val="minMax"/>
        </c:scaling>
        <c:delete val="0"/>
        <c:axPos val="b"/>
        <c:majorTickMark val="out"/>
        <c:minorTickMark val="none"/>
        <c:tickLblPos val="nextTo"/>
        <c:crossAx val="2076127656"/>
        <c:crosses val="autoZero"/>
        <c:auto val="1"/>
        <c:lblAlgn val="ctr"/>
        <c:lblOffset val="100"/>
        <c:noMultiLvlLbl val="0"/>
      </c:catAx>
      <c:valAx>
        <c:axId val="2076127656"/>
        <c:scaling>
          <c:orientation val="minMax"/>
          <c:max val="0.5"/>
        </c:scaling>
        <c:delete val="0"/>
        <c:axPos val="l"/>
        <c:majorGridlines/>
        <c:numFmt formatCode="0.00%" sourceLinked="1"/>
        <c:majorTickMark val="out"/>
        <c:minorTickMark val="none"/>
        <c:tickLblPos val="nextTo"/>
        <c:crossAx val="2076124648"/>
        <c:crosses val="autoZero"/>
        <c:crossBetween val="between"/>
        <c:majorUnit val="0.1"/>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'Org Size'!$A$15:$A$20</c:f>
              <c:strCache>
                <c:ptCount val="6"/>
                <c:pt idx="0">
                  <c:v>Seeking employment</c:v>
                </c:pt>
                <c:pt idx="1">
                  <c:v>Self-employed</c:v>
                </c:pt>
                <c:pt idx="2">
                  <c:v>2-10 employees</c:v>
                </c:pt>
                <c:pt idx="3">
                  <c:v>11-50 employees</c:v>
                </c:pt>
                <c:pt idx="4">
                  <c:v>51-100 employees</c:v>
                </c:pt>
                <c:pt idx="5">
                  <c:v>&gt;100 employees</c:v>
                </c:pt>
              </c:strCache>
            </c:strRef>
          </c:cat>
          <c:val>
            <c:numRef>
              <c:f>'Org Size'!$B$15:$B$20</c:f>
              <c:numCache>
                <c:formatCode>0.00%</c:formatCode>
                <c:ptCount val="6"/>
                <c:pt idx="0">
                  <c:v>0.0727272727272727</c:v>
                </c:pt>
                <c:pt idx="1">
                  <c:v>0.181818181818182</c:v>
                </c:pt>
                <c:pt idx="2">
                  <c:v>0.290909090909091</c:v>
                </c:pt>
                <c:pt idx="3">
                  <c:v>0.145454545454545</c:v>
                </c:pt>
                <c:pt idx="4">
                  <c:v>0.0636363636363636</c:v>
                </c:pt>
                <c:pt idx="5">
                  <c:v>0.245454545454545</c:v>
                </c:pt>
              </c:numCache>
            </c:numRef>
          </c:val>
        </c:ser>
        <c:dLbls>
          <c:showLegendKey val="0"/>
          <c:showVal val="0"/>
          <c:showCatName val="0"/>
          <c:showSerName val="0"/>
          <c:showPercent val="0"/>
          <c:showBubbleSize val="0"/>
        </c:dLbls>
        <c:gapWidth val="150"/>
        <c:axId val="2076151576"/>
        <c:axId val="2076154584"/>
      </c:barChart>
      <c:catAx>
        <c:axId val="2076151576"/>
        <c:scaling>
          <c:orientation val="minMax"/>
        </c:scaling>
        <c:delete val="0"/>
        <c:axPos val="b"/>
        <c:majorTickMark val="out"/>
        <c:minorTickMark val="none"/>
        <c:tickLblPos val="nextTo"/>
        <c:crossAx val="2076154584"/>
        <c:crosses val="autoZero"/>
        <c:auto val="1"/>
        <c:lblAlgn val="ctr"/>
        <c:lblOffset val="100"/>
        <c:noMultiLvlLbl val="0"/>
      </c:catAx>
      <c:valAx>
        <c:axId val="2076154584"/>
        <c:scaling>
          <c:orientation val="minMax"/>
          <c:max val="0.5"/>
        </c:scaling>
        <c:delete val="0"/>
        <c:axPos val="l"/>
        <c:majorGridlines/>
        <c:numFmt formatCode="0.00%" sourceLinked="1"/>
        <c:majorTickMark val="out"/>
        <c:minorTickMark val="none"/>
        <c:tickLblPos val="nextTo"/>
        <c:crossAx val="2076151576"/>
        <c:crosses val="autoZero"/>
        <c:crossBetween val="between"/>
        <c:majorUnit val="0.1"/>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Age!$A$5:$A$10</c:f>
              <c:strCache>
                <c:ptCount val="6"/>
                <c:pt idx="0">
                  <c:v>18 to 24</c:v>
                </c:pt>
                <c:pt idx="1">
                  <c:v>25 to 34</c:v>
                </c:pt>
                <c:pt idx="2">
                  <c:v>35 to 44</c:v>
                </c:pt>
                <c:pt idx="3">
                  <c:v>45 to 54</c:v>
                </c:pt>
                <c:pt idx="4">
                  <c:v>55 to 64</c:v>
                </c:pt>
                <c:pt idx="5">
                  <c:v>Older than 64</c:v>
                </c:pt>
              </c:strCache>
            </c:strRef>
          </c:cat>
          <c:val>
            <c:numRef>
              <c:f>Age!$B$5:$B$10</c:f>
              <c:numCache>
                <c:formatCode>0.00%</c:formatCode>
                <c:ptCount val="6"/>
                <c:pt idx="0">
                  <c:v>0.0272727272727273</c:v>
                </c:pt>
                <c:pt idx="1">
                  <c:v>0.172727272727273</c:v>
                </c:pt>
                <c:pt idx="2">
                  <c:v>0.4</c:v>
                </c:pt>
                <c:pt idx="3">
                  <c:v>0.227272727272727</c:v>
                </c:pt>
                <c:pt idx="4">
                  <c:v>0.136363636363636</c:v>
                </c:pt>
                <c:pt idx="5">
                  <c:v>0.0363636363636364</c:v>
                </c:pt>
              </c:numCache>
            </c:numRef>
          </c:val>
        </c:ser>
        <c:dLbls>
          <c:showLegendKey val="0"/>
          <c:showVal val="0"/>
          <c:showCatName val="0"/>
          <c:showSerName val="0"/>
          <c:showPercent val="0"/>
          <c:showBubbleSize val="0"/>
        </c:dLbls>
        <c:gapWidth val="150"/>
        <c:axId val="2075324232"/>
        <c:axId val="2075321208"/>
      </c:barChart>
      <c:catAx>
        <c:axId val="2075324232"/>
        <c:scaling>
          <c:orientation val="minMax"/>
        </c:scaling>
        <c:delete val="0"/>
        <c:axPos val="b"/>
        <c:majorTickMark val="out"/>
        <c:minorTickMark val="none"/>
        <c:tickLblPos val="nextTo"/>
        <c:crossAx val="2075321208"/>
        <c:crosses val="autoZero"/>
        <c:auto val="1"/>
        <c:lblAlgn val="ctr"/>
        <c:lblOffset val="100"/>
        <c:noMultiLvlLbl val="0"/>
      </c:catAx>
      <c:valAx>
        <c:axId val="2075321208"/>
        <c:scaling>
          <c:orientation val="minMax"/>
          <c:max val="0.5"/>
        </c:scaling>
        <c:delete val="0"/>
        <c:axPos val="l"/>
        <c:majorGridlines/>
        <c:numFmt formatCode="0.00%" sourceLinked="1"/>
        <c:majorTickMark val="out"/>
        <c:minorTickMark val="none"/>
        <c:tickLblPos val="nextTo"/>
        <c:crossAx val="2075324232"/>
        <c:crosses val="autoZero"/>
        <c:crossBetween val="between"/>
        <c:majorUnit val="0.1"/>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'Job Level'!$A$16:$A$22</c:f>
              <c:strCache>
                <c:ptCount val="7"/>
                <c:pt idx="0">
                  <c:v>ELT</c:v>
                </c:pt>
                <c:pt idx="1">
                  <c:v>Senior</c:v>
                </c:pt>
                <c:pt idx="2">
                  <c:v>Manager</c:v>
                </c:pt>
                <c:pt idx="3">
                  <c:v>Other</c:v>
                </c:pt>
                <c:pt idx="4">
                  <c:v>Self-employed</c:v>
                </c:pt>
                <c:pt idx="5">
                  <c:v>Student</c:v>
                </c:pt>
                <c:pt idx="6">
                  <c:v>Seeking employment</c:v>
                </c:pt>
              </c:strCache>
            </c:strRef>
          </c:cat>
          <c:val>
            <c:numRef>
              <c:f>'Job Level'!$B$16:$B$22</c:f>
              <c:numCache>
                <c:formatCode>0.00%</c:formatCode>
                <c:ptCount val="7"/>
                <c:pt idx="0">
                  <c:v>0.272727272727273</c:v>
                </c:pt>
                <c:pt idx="1">
                  <c:v>0.154545454545455</c:v>
                </c:pt>
                <c:pt idx="2">
                  <c:v>0.0727272727272727</c:v>
                </c:pt>
                <c:pt idx="3">
                  <c:v>0.263636363636364</c:v>
                </c:pt>
                <c:pt idx="4">
                  <c:v>0.190909090909091</c:v>
                </c:pt>
                <c:pt idx="5">
                  <c:v>0.0181818181818182</c:v>
                </c:pt>
                <c:pt idx="6">
                  <c:v>0.0272727272727273</c:v>
                </c:pt>
              </c:numCache>
            </c:numRef>
          </c:val>
        </c:ser>
        <c:dLbls>
          <c:showLegendKey val="0"/>
          <c:showVal val="0"/>
          <c:showCatName val="0"/>
          <c:showSerName val="0"/>
          <c:showPercent val="0"/>
          <c:showBubbleSize val="0"/>
        </c:dLbls>
        <c:gapWidth val="150"/>
        <c:axId val="2075274472"/>
        <c:axId val="2075271448"/>
      </c:barChart>
      <c:catAx>
        <c:axId val="2075274472"/>
        <c:scaling>
          <c:orientation val="minMax"/>
        </c:scaling>
        <c:delete val="0"/>
        <c:axPos val="b"/>
        <c:majorTickMark val="out"/>
        <c:minorTickMark val="none"/>
        <c:tickLblPos val="nextTo"/>
        <c:crossAx val="2075271448"/>
        <c:crosses val="autoZero"/>
        <c:auto val="1"/>
        <c:lblAlgn val="ctr"/>
        <c:lblOffset val="100"/>
        <c:noMultiLvlLbl val="0"/>
      </c:catAx>
      <c:valAx>
        <c:axId val="2075271448"/>
        <c:scaling>
          <c:orientation val="minMax"/>
          <c:max val="0.4"/>
        </c:scaling>
        <c:delete val="0"/>
        <c:axPos val="l"/>
        <c:majorGridlines/>
        <c:numFmt formatCode="0.00%" sourceLinked="1"/>
        <c:majorTickMark val="out"/>
        <c:minorTickMark val="none"/>
        <c:tickLblPos val="nextTo"/>
        <c:crossAx val="2075274472"/>
        <c:crosses val="autoZero"/>
        <c:crossBetween val="between"/>
        <c:majorUnit val="0.1"/>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'Org Size'!$A$15:$A$20</c:f>
              <c:strCache>
                <c:ptCount val="6"/>
                <c:pt idx="0">
                  <c:v>Seeking employment</c:v>
                </c:pt>
                <c:pt idx="1">
                  <c:v>Self-employed</c:v>
                </c:pt>
                <c:pt idx="2">
                  <c:v>2-10 employees</c:v>
                </c:pt>
                <c:pt idx="3">
                  <c:v>11-50 employees</c:v>
                </c:pt>
                <c:pt idx="4">
                  <c:v>51-100 employees</c:v>
                </c:pt>
                <c:pt idx="5">
                  <c:v>&gt;100 employees</c:v>
                </c:pt>
              </c:strCache>
            </c:strRef>
          </c:cat>
          <c:val>
            <c:numRef>
              <c:f>'Org Size'!$B$15:$B$20</c:f>
              <c:numCache>
                <c:formatCode>0.00%</c:formatCode>
                <c:ptCount val="6"/>
                <c:pt idx="0">
                  <c:v>0.0727272727272727</c:v>
                </c:pt>
                <c:pt idx="1">
                  <c:v>0.181818181818182</c:v>
                </c:pt>
                <c:pt idx="2">
                  <c:v>0.290909090909091</c:v>
                </c:pt>
                <c:pt idx="3">
                  <c:v>0.145454545454545</c:v>
                </c:pt>
                <c:pt idx="4">
                  <c:v>0.0636363636363636</c:v>
                </c:pt>
                <c:pt idx="5">
                  <c:v>0.245454545454545</c:v>
                </c:pt>
              </c:numCache>
            </c:numRef>
          </c:val>
        </c:ser>
        <c:dLbls>
          <c:showLegendKey val="0"/>
          <c:showVal val="0"/>
          <c:showCatName val="0"/>
          <c:showSerName val="0"/>
          <c:showPercent val="0"/>
          <c:showBubbleSize val="0"/>
        </c:dLbls>
        <c:gapWidth val="150"/>
        <c:axId val="2075224408"/>
        <c:axId val="2075221384"/>
      </c:barChart>
      <c:catAx>
        <c:axId val="2075224408"/>
        <c:scaling>
          <c:orientation val="minMax"/>
        </c:scaling>
        <c:delete val="0"/>
        <c:axPos val="b"/>
        <c:majorTickMark val="out"/>
        <c:minorTickMark val="none"/>
        <c:tickLblPos val="nextTo"/>
        <c:crossAx val="2075221384"/>
        <c:crosses val="autoZero"/>
        <c:auto val="1"/>
        <c:lblAlgn val="ctr"/>
        <c:lblOffset val="100"/>
        <c:noMultiLvlLbl val="0"/>
      </c:catAx>
      <c:valAx>
        <c:axId val="2075221384"/>
        <c:scaling>
          <c:orientation val="minMax"/>
          <c:max val="0.5"/>
        </c:scaling>
        <c:delete val="0"/>
        <c:axPos val="l"/>
        <c:majorGridlines/>
        <c:numFmt formatCode="0.00%" sourceLinked="1"/>
        <c:majorTickMark val="out"/>
        <c:minorTickMark val="none"/>
        <c:tickLblPos val="nextTo"/>
        <c:crossAx val="2075224408"/>
        <c:crosses val="autoZero"/>
        <c:crossBetween val="between"/>
        <c:majorUnit val="0.1"/>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'Obstacle by Age'!$A$16</c:f>
              <c:strCache>
                <c:ptCount val="1"/>
                <c:pt idx="0">
                  <c:v>25 to 34</c:v>
                </c:pt>
              </c:strCache>
            </c:strRef>
          </c:tx>
          <c:cat>
            <c:strRef>
              <c:f>'Obstacle by Age'!$B$15:$H$15</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Age'!$B$16:$H$16</c:f>
              <c:numCache>
                <c:formatCode>0%</c:formatCode>
                <c:ptCount val="7"/>
                <c:pt idx="0">
                  <c:v>0.064516129032258</c:v>
                </c:pt>
                <c:pt idx="1">
                  <c:v>0.193548387096774</c:v>
                </c:pt>
                <c:pt idx="2">
                  <c:v>0.129032258064516</c:v>
                </c:pt>
                <c:pt idx="3">
                  <c:v>0.193548387096774</c:v>
                </c:pt>
                <c:pt idx="4">
                  <c:v>0.064516129032258</c:v>
                </c:pt>
                <c:pt idx="5">
                  <c:v>0.064516129032258</c:v>
                </c:pt>
                <c:pt idx="6">
                  <c:v>0.290322580645161</c:v>
                </c:pt>
              </c:numCache>
            </c:numRef>
          </c:val>
          <c:smooth val="0"/>
        </c:ser>
        <c:ser>
          <c:idx val="1"/>
          <c:order val="1"/>
          <c:tx>
            <c:strRef>
              <c:f>'Obstacle by Age'!$A$17</c:f>
              <c:strCache>
                <c:ptCount val="1"/>
                <c:pt idx="0">
                  <c:v>35 to 44</c:v>
                </c:pt>
              </c:strCache>
            </c:strRef>
          </c:tx>
          <c:cat>
            <c:strRef>
              <c:f>'Obstacle by Age'!$B$15:$H$15</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Age'!$B$17:$H$17</c:f>
              <c:numCache>
                <c:formatCode>0%</c:formatCode>
                <c:ptCount val="7"/>
                <c:pt idx="0">
                  <c:v>0.0508474576271186</c:v>
                </c:pt>
                <c:pt idx="1">
                  <c:v>0.169491525423729</c:v>
                </c:pt>
                <c:pt idx="2">
                  <c:v>0.254237288135593</c:v>
                </c:pt>
                <c:pt idx="3">
                  <c:v>0.271186440677966</c:v>
                </c:pt>
                <c:pt idx="4">
                  <c:v>0.0</c:v>
                </c:pt>
                <c:pt idx="5">
                  <c:v>0.11864406779661</c:v>
                </c:pt>
                <c:pt idx="6">
                  <c:v>0.135593220338983</c:v>
                </c:pt>
              </c:numCache>
            </c:numRef>
          </c:val>
          <c:smooth val="0"/>
        </c:ser>
        <c:ser>
          <c:idx val="2"/>
          <c:order val="2"/>
          <c:tx>
            <c:strRef>
              <c:f>'Obstacle by Age'!$A$18</c:f>
              <c:strCache>
                <c:ptCount val="1"/>
                <c:pt idx="0">
                  <c:v>45 to 54</c:v>
                </c:pt>
              </c:strCache>
            </c:strRef>
          </c:tx>
          <c:cat>
            <c:strRef>
              <c:f>'Obstacle by Age'!$B$15:$H$15</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Age'!$B$18:$H$18</c:f>
              <c:numCache>
                <c:formatCode>0%</c:formatCode>
                <c:ptCount val="7"/>
                <c:pt idx="0">
                  <c:v>0.0833333333333333</c:v>
                </c:pt>
                <c:pt idx="1">
                  <c:v>0.138888888888889</c:v>
                </c:pt>
                <c:pt idx="2">
                  <c:v>0.222222222222222</c:v>
                </c:pt>
                <c:pt idx="3">
                  <c:v>0.222222222222222</c:v>
                </c:pt>
                <c:pt idx="4">
                  <c:v>0.0833333333333333</c:v>
                </c:pt>
                <c:pt idx="5">
                  <c:v>0.0555555555555555</c:v>
                </c:pt>
                <c:pt idx="6">
                  <c:v>0.194444444444444</c:v>
                </c:pt>
              </c:numCache>
            </c:numRef>
          </c:val>
          <c:smooth val="0"/>
        </c:ser>
        <c:ser>
          <c:idx val="3"/>
          <c:order val="3"/>
          <c:tx>
            <c:strRef>
              <c:f>'Obstacle by Age'!$A$19</c:f>
              <c:strCache>
                <c:ptCount val="1"/>
                <c:pt idx="0">
                  <c:v>55 to 64</c:v>
                </c:pt>
              </c:strCache>
            </c:strRef>
          </c:tx>
          <c:cat>
            <c:strRef>
              <c:f>'Obstacle by Age'!$B$15:$H$15</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Age'!$B$19:$H$19</c:f>
              <c:numCache>
                <c:formatCode>0%</c:formatCode>
                <c:ptCount val="7"/>
                <c:pt idx="0">
                  <c:v>0.0909090909090909</c:v>
                </c:pt>
                <c:pt idx="1">
                  <c:v>0.227272727272727</c:v>
                </c:pt>
                <c:pt idx="2">
                  <c:v>0.0909090909090909</c:v>
                </c:pt>
                <c:pt idx="3">
                  <c:v>0.318181818181818</c:v>
                </c:pt>
                <c:pt idx="4">
                  <c:v>0.0454545454545454</c:v>
                </c:pt>
                <c:pt idx="5">
                  <c:v>0.0909090909090909</c:v>
                </c:pt>
                <c:pt idx="6">
                  <c:v>0.136363636363636</c:v>
                </c:pt>
              </c:numCache>
            </c:numRef>
          </c:val>
          <c:smooth val="0"/>
        </c:ser>
        <c:dLbls>
          <c:showLegendKey val="0"/>
          <c:showVal val="0"/>
          <c:showCatName val="0"/>
          <c:showSerName val="0"/>
          <c:showPercent val="0"/>
          <c:showBubbleSize val="0"/>
        </c:dLbls>
        <c:marker val="1"/>
        <c:smooth val="0"/>
        <c:axId val="2075149784"/>
        <c:axId val="2075146648"/>
      </c:lineChart>
      <c:catAx>
        <c:axId val="2075149784"/>
        <c:scaling>
          <c:orientation val="minMax"/>
        </c:scaling>
        <c:delete val="0"/>
        <c:axPos val="b"/>
        <c:majorTickMark val="out"/>
        <c:minorTickMark val="none"/>
        <c:tickLblPos val="nextTo"/>
        <c:crossAx val="2075146648"/>
        <c:crosses val="autoZero"/>
        <c:auto val="1"/>
        <c:lblAlgn val="ctr"/>
        <c:lblOffset val="100"/>
        <c:noMultiLvlLbl val="0"/>
      </c:catAx>
      <c:valAx>
        <c:axId val="2075146648"/>
        <c:scaling>
          <c:orientation val="minMax"/>
          <c:max val="0.4"/>
        </c:scaling>
        <c:delete val="0"/>
        <c:axPos val="l"/>
        <c:majorGridlines/>
        <c:numFmt formatCode="0%" sourceLinked="1"/>
        <c:majorTickMark val="out"/>
        <c:minorTickMark val="none"/>
        <c:tickLblPos val="nextTo"/>
        <c:crossAx val="2075149784"/>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420632472487331"/>
          <c:y val="0.0122324159021407"/>
          <c:w val="0.818025117994271"/>
          <c:h val="0.848426882419514"/>
        </c:manualLayout>
      </c:layout>
      <c:lineChart>
        <c:grouping val="standard"/>
        <c:varyColors val="0"/>
        <c:ser>
          <c:idx val="0"/>
          <c:order val="0"/>
          <c:tx>
            <c:strRef>
              <c:f>'Obstacle by Job Level'!$A$17</c:f>
              <c:strCache>
                <c:ptCount val="1"/>
                <c:pt idx="0">
                  <c:v>ELT</c:v>
                </c:pt>
              </c:strCache>
            </c:strRef>
          </c:tx>
          <c:cat>
            <c:strRef>
              <c:f>'Obstacle by Job Level'!$B$16:$H$16</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Job Level'!$B$17:$H$17</c:f>
              <c:numCache>
                <c:formatCode>0%</c:formatCode>
                <c:ptCount val="7"/>
                <c:pt idx="0">
                  <c:v>0.0576923076923077</c:v>
                </c:pt>
                <c:pt idx="1">
                  <c:v>0.134615384615385</c:v>
                </c:pt>
                <c:pt idx="2">
                  <c:v>0.25</c:v>
                </c:pt>
                <c:pt idx="3">
                  <c:v>0.269230769230769</c:v>
                </c:pt>
                <c:pt idx="4">
                  <c:v>0.0576923076923077</c:v>
                </c:pt>
                <c:pt idx="5">
                  <c:v>0.0961538461538461</c:v>
                </c:pt>
                <c:pt idx="6">
                  <c:v>0.134615384615385</c:v>
                </c:pt>
              </c:numCache>
            </c:numRef>
          </c:val>
          <c:smooth val="0"/>
        </c:ser>
        <c:ser>
          <c:idx val="1"/>
          <c:order val="1"/>
          <c:tx>
            <c:strRef>
              <c:f>'Obstacle by Job Level'!$A$18</c:f>
              <c:strCache>
                <c:ptCount val="1"/>
                <c:pt idx="0">
                  <c:v>Senior</c:v>
                </c:pt>
              </c:strCache>
            </c:strRef>
          </c:tx>
          <c:cat>
            <c:strRef>
              <c:f>'Obstacle by Job Level'!$B$16:$H$16</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Job Level'!$B$18:$H$18</c:f>
              <c:numCache>
                <c:formatCode>0%</c:formatCode>
                <c:ptCount val="7"/>
                <c:pt idx="0">
                  <c:v>0.0454545454545454</c:v>
                </c:pt>
                <c:pt idx="1">
                  <c:v>0.136363636363636</c:v>
                </c:pt>
                <c:pt idx="2">
                  <c:v>0.181818181818182</c:v>
                </c:pt>
                <c:pt idx="3">
                  <c:v>0.318181818181818</c:v>
                </c:pt>
                <c:pt idx="4">
                  <c:v>0.0</c:v>
                </c:pt>
                <c:pt idx="5">
                  <c:v>0.136363636363636</c:v>
                </c:pt>
                <c:pt idx="6">
                  <c:v>0.181818181818182</c:v>
                </c:pt>
              </c:numCache>
            </c:numRef>
          </c:val>
          <c:smooth val="0"/>
        </c:ser>
        <c:ser>
          <c:idx val="2"/>
          <c:order val="2"/>
          <c:tx>
            <c:strRef>
              <c:f>'Obstacle by Job Level'!$A$19</c:f>
              <c:strCache>
                <c:ptCount val="1"/>
                <c:pt idx="0">
                  <c:v>Manager</c:v>
                </c:pt>
              </c:strCache>
            </c:strRef>
          </c:tx>
          <c:cat>
            <c:strRef>
              <c:f>'Obstacle by Job Level'!$B$16:$H$16</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Job Level'!$B$19:$H$19</c:f>
              <c:numCache>
                <c:formatCode>0%</c:formatCode>
                <c:ptCount val="7"/>
                <c:pt idx="0">
                  <c:v>0.0909090909090909</c:v>
                </c:pt>
                <c:pt idx="1">
                  <c:v>0.0909090909090909</c:v>
                </c:pt>
                <c:pt idx="2">
                  <c:v>0.272727272727273</c:v>
                </c:pt>
                <c:pt idx="3">
                  <c:v>0.363636363636364</c:v>
                </c:pt>
                <c:pt idx="4">
                  <c:v>0.0</c:v>
                </c:pt>
                <c:pt idx="5">
                  <c:v>0.0909090909090909</c:v>
                </c:pt>
                <c:pt idx="6">
                  <c:v>0.0909090909090909</c:v>
                </c:pt>
              </c:numCache>
            </c:numRef>
          </c:val>
          <c:smooth val="0"/>
        </c:ser>
        <c:ser>
          <c:idx val="3"/>
          <c:order val="3"/>
          <c:tx>
            <c:strRef>
              <c:f>'Obstacle by Job Level'!$A$20</c:f>
              <c:strCache>
                <c:ptCount val="1"/>
                <c:pt idx="0">
                  <c:v>Other</c:v>
                </c:pt>
              </c:strCache>
            </c:strRef>
          </c:tx>
          <c:cat>
            <c:strRef>
              <c:f>'Obstacle by Job Level'!$B$16:$H$16</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Job Level'!$B$20:$H$20</c:f>
              <c:numCache>
                <c:formatCode>0%</c:formatCode>
                <c:ptCount val="7"/>
                <c:pt idx="0">
                  <c:v>0.054054054054054</c:v>
                </c:pt>
                <c:pt idx="1">
                  <c:v>0.216216216216216</c:v>
                </c:pt>
                <c:pt idx="2">
                  <c:v>0.108108108108108</c:v>
                </c:pt>
                <c:pt idx="3">
                  <c:v>0.27027027027027</c:v>
                </c:pt>
                <c:pt idx="4">
                  <c:v>0.027027027027027</c:v>
                </c:pt>
                <c:pt idx="5">
                  <c:v>0.054054054054054</c:v>
                </c:pt>
                <c:pt idx="6">
                  <c:v>0.27027027027027</c:v>
                </c:pt>
              </c:numCache>
            </c:numRef>
          </c:val>
          <c:smooth val="0"/>
        </c:ser>
        <c:ser>
          <c:idx val="4"/>
          <c:order val="4"/>
          <c:tx>
            <c:strRef>
              <c:f>'Obstacle by Job Level'!$A$21</c:f>
              <c:strCache>
                <c:ptCount val="1"/>
                <c:pt idx="0">
                  <c:v>Self</c:v>
                </c:pt>
              </c:strCache>
            </c:strRef>
          </c:tx>
          <c:cat>
            <c:strRef>
              <c:f>'Obstacle by Job Level'!$B$16:$H$16</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Job Level'!$B$21:$H$21</c:f>
              <c:numCache>
                <c:formatCode>0%</c:formatCode>
                <c:ptCount val="7"/>
                <c:pt idx="0">
                  <c:v>0.0714285714285714</c:v>
                </c:pt>
                <c:pt idx="1">
                  <c:v>0.285714285714286</c:v>
                </c:pt>
                <c:pt idx="2">
                  <c:v>0.214285714285714</c:v>
                </c:pt>
                <c:pt idx="3">
                  <c:v>0.0714285714285714</c:v>
                </c:pt>
                <c:pt idx="4">
                  <c:v>0.0714285714285714</c:v>
                </c:pt>
                <c:pt idx="5">
                  <c:v>0.107142857142857</c:v>
                </c:pt>
                <c:pt idx="6">
                  <c:v>0.178571428571429</c:v>
                </c:pt>
              </c:numCache>
            </c:numRef>
          </c:val>
          <c:smooth val="0"/>
        </c:ser>
        <c:dLbls>
          <c:showLegendKey val="0"/>
          <c:showVal val="0"/>
          <c:showCatName val="0"/>
          <c:showSerName val="0"/>
          <c:showPercent val="0"/>
          <c:showBubbleSize val="0"/>
        </c:dLbls>
        <c:marker val="1"/>
        <c:smooth val="0"/>
        <c:axId val="2061015064"/>
        <c:axId val="2061018120"/>
      </c:lineChart>
      <c:catAx>
        <c:axId val="2061015064"/>
        <c:scaling>
          <c:orientation val="minMax"/>
        </c:scaling>
        <c:delete val="0"/>
        <c:axPos val="b"/>
        <c:majorTickMark val="out"/>
        <c:minorTickMark val="none"/>
        <c:tickLblPos val="nextTo"/>
        <c:crossAx val="2061018120"/>
        <c:crosses val="autoZero"/>
        <c:auto val="1"/>
        <c:lblAlgn val="ctr"/>
        <c:lblOffset val="100"/>
        <c:noMultiLvlLbl val="0"/>
      </c:catAx>
      <c:valAx>
        <c:axId val="2061018120"/>
        <c:scaling>
          <c:orientation val="minMax"/>
        </c:scaling>
        <c:delete val="0"/>
        <c:axPos val="l"/>
        <c:majorGridlines/>
        <c:numFmt formatCode="0%" sourceLinked="1"/>
        <c:majorTickMark val="out"/>
        <c:minorTickMark val="none"/>
        <c:tickLblPos val="nextTo"/>
        <c:crossAx val="2061015064"/>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'Obstacle by LD'!$A$12</c:f>
              <c:strCache>
                <c:ptCount val="1"/>
                <c:pt idx="0">
                  <c:v>Yes</c:v>
                </c:pt>
              </c:strCache>
            </c:strRef>
          </c:tx>
          <c:cat>
            <c:strRef>
              <c:f>'Obstacle by LD'!$B$11:$H$11</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LD'!$B$12:$H$12</c:f>
              <c:numCache>
                <c:formatCode>0%</c:formatCode>
                <c:ptCount val="7"/>
                <c:pt idx="0">
                  <c:v>0.0480769230769231</c:v>
                </c:pt>
                <c:pt idx="1">
                  <c:v>0.182692307692308</c:v>
                </c:pt>
                <c:pt idx="2">
                  <c:v>0.182692307692308</c:v>
                </c:pt>
                <c:pt idx="3">
                  <c:v>0.307692307692308</c:v>
                </c:pt>
                <c:pt idx="4">
                  <c:v>0.0480769230769231</c:v>
                </c:pt>
                <c:pt idx="5">
                  <c:v>0.0673076923076923</c:v>
                </c:pt>
                <c:pt idx="6">
                  <c:v>0.163461538461538</c:v>
                </c:pt>
              </c:numCache>
            </c:numRef>
          </c:val>
          <c:smooth val="0"/>
        </c:ser>
        <c:ser>
          <c:idx val="1"/>
          <c:order val="1"/>
          <c:tx>
            <c:strRef>
              <c:f>'Obstacle by LD'!$A$13</c:f>
              <c:strCache>
                <c:ptCount val="1"/>
                <c:pt idx="0">
                  <c:v>No</c:v>
                </c:pt>
              </c:strCache>
            </c:strRef>
          </c:tx>
          <c:cat>
            <c:strRef>
              <c:f>'Obstacle by LD'!$B$11:$H$11</c:f>
              <c:strCache>
                <c:ptCount val="7"/>
                <c:pt idx="0">
                  <c:v>Ineffective communication</c:v>
                </c:pt>
                <c:pt idx="1">
                  <c:v>Lack of understanding</c:v>
                </c:pt>
                <c:pt idx="2">
                  <c:v>Lack of resources</c:v>
                </c:pt>
                <c:pt idx="3">
                  <c:v>Resistance to change</c:v>
                </c:pt>
                <c:pt idx="4">
                  <c:v>Lack of allies</c:v>
                </c:pt>
                <c:pt idx="5">
                  <c:v>Fear</c:v>
                </c:pt>
                <c:pt idx="6">
                  <c:v>Managing self</c:v>
                </c:pt>
              </c:strCache>
            </c:strRef>
          </c:cat>
          <c:val>
            <c:numRef>
              <c:f>'Obstacle by LD'!$B$13:$H$13</c:f>
              <c:numCache>
                <c:formatCode>0%</c:formatCode>
                <c:ptCount val="7"/>
                <c:pt idx="0">
                  <c:v>0.0784313725490196</c:v>
                </c:pt>
                <c:pt idx="1">
                  <c:v>0.156862745098039</c:v>
                </c:pt>
                <c:pt idx="2">
                  <c:v>0.215686274509804</c:v>
                </c:pt>
                <c:pt idx="3">
                  <c:v>0.137254901960784</c:v>
                </c:pt>
                <c:pt idx="4">
                  <c:v>0.0196078431372549</c:v>
                </c:pt>
                <c:pt idx="5">
                  <c:v>0.137254901960784</c:v>
                </c:pt>
                <c:pt idx="6">
                  <c:v>0.254901960784314</c:v>
                </c:pt>
              </c:numCache>
            </c:numRef>
          </c:val>
          <c:smooth val="0"/>
        </c:ser>
        <c:dLbls>
          <c:showLegendKey val="0"/>
          <c:showVal val="0"/>
          <c:showCatName val="0"/>
          <c:showSerName val="0"/>
          <c:showPercent val="0"/>
          <c:showBubbleSize val="0"/>
        </c:dLbls>
        <c:marker val="1"/>
        <c:smooth val="0"/>
        <c:axId val="2061066488"/>
        <c:axId val="2061069464"/>
      </c:lineChart>
      <c:catAx>
        <c:axId val="2061066488"/>
        <c:scaling>
          <c:orientation val="minMax"/>
        </c:scaling>
        <c:delete val="0"/>
        <c:axPos val="b"/>
        <c:majorTickMark val="out"/>
        <c:minorTickMark val="none"/>
        <c:tickLblPos val="nextTo"/>
        <c:crossAx val="2061069464"/>
        <c:crosses val="autoZero"/>
        <c:auto val="1"/>
        <c:lblAlgn val="ctr"/>
        <c:lblOffset val="100"/>
        <c:noMultiLvlLbl val="0"/>
      </c:catAx>
      <c:valAx>
        <c:axId val="2061069464"/>
        <c:scaling>
          <c:orientation val="minMax"/>
          <c:max val="0.4"/>
        </c:scaling>
        <c:delete val="0"/>
        <c:axPos val="l"/>
        <c:majorGridlines/>
        <c:numFmt formatCode="0%" sourceLinked="1"/>
        <c:majorTickMark val="out"/>
        <c:minorTickMark val="none"/>
        <c:tickLblPos val="nextTo"/>
        <c:crossAx val="2061066488"/>
        <c:crosses val="autoZero"/>
        <c:crossBetween val="between"/>
        <c:majorUnit val="0.1"/>
      </c:valAx>
    </c:plotArea>
    <c:legend>
      <c:legendPos val="r"/>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533400</xdr:colOff>
      <xdr:row>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139700</xdr:rowOff>
    </xdr:from>
    <xdr:to>
      <xdr:col>6</xdr:col>
      <xdr:colOff>546100</xdr:colOff>
      <xdr:row>33</xdr:row>
      <xdr:rowOff>25400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114300</xdr:rowOff>
    </xdr:from>
    <xdr:to>
      <xdr:col>6</xdr:col>
      <xdr:colOff>533400</xdr:colOff>
      <xdr:row>19</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292100</xdr:colOff>
      <xdr:row>0</xdr:row>
      <xdr:rowOff>133350</xdr:rowOff>
    </xdr:from>
    <xdr:to>
      <xdr:col>19</xdr:col>
      <xdr:colOff>279400</xdr:colOff>
      <xdr:row>10</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190500</xdr:colOff>
      <xdr:row>1</xdr:row>
      <xdr:rowOff>19050</xdr:rowOff>
    </xdr:from>
    <xdr:to>
      <xdr:col>19</xdr:col>
      <xdr:colOff>165100</xdr:colOff>
      <xdr:row>10</xdr:row>
      <xdr:rowOff>165100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25400</xdr:colOff>
      <xdr:row>11</xdr:row>
      <xdr:rowOff>336550</xdr:rowOff>
    </xdr:from>
    <xdr:to>
      <xdr:col>12</xdr:col>
      <xdr:colOff>787400</xdr:colOff>
      <xdr:row>25</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101600</xdr:colOff>
      <xdr:row>2</xdr:row>
      <xdr:rowOff>57150</xdr:rowOff>
    </xdr:from>
    <xdr:to>
      <xdr:col>9</xdr:col>
      <xdr:colOff>635000</xdr:colOff>
      <xdr:row>13</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2</xdr:row>
      <xdr:rowOff>133350</xdr:rowOff>
    </xdr:from>
    <xdr:to>
      <xdr:col>9</xdr:col>
      <xdr:colOff>723900</xdr:colOff>
      <xdr:row>13</xdr:row>
      <xdr:rowOff>127000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2</xdr:row>
      <xdr:rowOff>57150</xdr:rowOff>
    </xdr:from>
    <xdr:to>
      <xdr:col>9</xdr:col>
      <xdr:colOff>647700</xdr:colOff>
      <xdr:row>9</xdr:row>
      <xdr:rowOff>50800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6350</xdr:rowOff>
    </xdr:from>
    <xdr:to>
      <xdr:col>18</xdr:col>
      <xdr:colOff>800100</xdr:colOff>
      <xdr:row>11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1</xdr:row>
      <xdr:rowOff>6350</xdr:rowOff>
    </xdr:from>
    <xdr:to>
      <xdr:col>19</xdr:col>
      <xdr:colOff>355600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241300</xdr:colOff>
      <xdr:row>0</xdr:row>
      <xdr:rowOff>146050</xdr:rowOff>
    </xdr:from>
    <xdr:to>
      <xdr:col>19</xdr:col>
      <xdr:colOff>215900</xdr:colOff>
      <xdr:row>10</xdr:row>
      <xdr:rowOff>444500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114300</xdr:colOff>
      <xdr:row>1</xdr:row>
      <xdr:rowOff>82550</xdr:rowOff>
    </xdr:from>
    <xdr:to>
      <xdr:col>19</xdr:col>
      <xdr:colOff>88900</xdr:colOff>
      <xdr:row>10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88900</xdr:colOff>
      <xdr:row>1</xdr:row>
      <xdr:rowOff>44450</xdr:rowOff>
    </xdr:from>
    <xdr:to>
      <xdr:col>19</xdr:col>
      <xdr:colOff>63500</xdr:colOff>
      <xdr:row>10</xdr:row>
      <xdr:rowOff>190500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ugene Kim" refreshedDate="41475.544440046295" createdVersion="4" refreshedVersion="4" minRefreshableVersion="3" recordCount="112">
  <cacheSource type="worksheet">
    <worksheetSource ref="A3:AC115" sheet="Results"/>
  </cacheSource>
  <cacheFields count="29">
    <cacheField name="Eugene Knows?" numFmtId="0">
      <sharedItems count="2">
        <s v="Y"/>
        <s v="N"/>
      </sharedItems>
    </cacheField>
    <cacheField name="Gender" numFmtId="0">
      <sharedItems containsBlank="1" count="3">
        <s v="F"/>
        <s v="M"/>
        <m/>
      </sharedItems>
    </cacheField>
    <cacheField name="Age" numFmtId="0">
      <sharedItems containsBlank="1" count="7">
        <s v="35 to 44"/>
        <s v="25 to 34"/>
        <s v="45 to 54"/>
        <s v="55 to 64"/>
        <s v="18 to 24"/>
        <s v="Older than 64"/>
        <m/>
      </sharedItems>
    </cacheField>
    <cacheField name="Job Title" numFmtId="0">
      <sharedItems containsBlank="1"/>
    </cacheField>
    <cacheField name="Job Level" numFmtId="0">
      <sharedItems containsBlank="1" count="8">
        <s v="Manager"/>
        <s v="Self"/>
        <s v="Other"/>
        <s v="ELT"/>
        <s v="Unemployed"/>
        <s v="Student"/>
        <s v="Senior"/>
        <m/>
      </sharedItems>
    </cacheField>
    <cacheField name="Org Size" numFmtId="0">
      <sharedItems containsBlank="1" count="7">
        <s v="&gt; 100"/>
        <s v="1 (self-employed)"/>
        <s v="11-50"/>
        <s v="2 - 10"/>
        <s v="0 (currently seeking employment)"/>
        <s v="51-100"/>
        <m/>
      </sharedItems>
    </cacheField>
    <cacheField name="Where are you trying to make change? Please check all that apply. - My organization" numFmtId="0">
      <sharedItems containsBlank="1"/>
    </cacheField>
    <cacheField name="Where are you trying to make change? Please check all that apply. - My community" numFmtId="0">
      <sharedItems containsBlank="1"/>
    </cacheField>
    <cacheField name="Where are you trying to make change? Please check all that apply. - Myself" numFmtId="0">
      <sharedItems containsBlank="1"/>
    </cacheField>
    <cacheField name="Where are you trying to make change? Please check all that apply. - The world!" numFmtId="0">
      <sharedItems containsBlank="1"/>
    </cacheField>
    <cacheField name="Biggest Obstacle" numFmtId="0">
      <sharedItems longText="1"/>
    </cacheField>
    <cacheField name="Ineffective Communication" numFmtId="0">
      <sharedItems containsSemiMixedTypes="0" containsString="0" containsNumber="1" containsInteger="1" minValue="0" maxValue="1"/>
    </cacheField>
    <cacheField name="Lack of Understanding" numFmtId="0">
      <sharedItems containsSemiMixedTypes="0" containsString="0" containsNumber="1" containsInteger="1" minValue="0" maxValue="1"/>
    </cacheField>
    <cacheField name="Lack of Resources (money; time; knowledge)" numFmtId="0">
      <sharedItems containsSemiMixedTypes="0" containsString="0" containsNumber="1" containsInteger="1" minValue="0" maxValue="1"/>
    </cacheField>
    <cacheField name="Resistance to change (mindsets; behaviors; structures)" numFmtId="0">
      <sharedItems containsSemiMixedTypes="0" containsString="0" containsNumber="1" containsInteger="1" minValue="0" maxValue="1"/>
    </cacheField>
    <cacheField name="Lack of Allies" numFmtId="0">
      <sharedItems containsSemiMixedTypes="0" containsString="0" containsNumber="1" containsInteger="1" minValue="0" maxValue="1"/>
    </cacheField>
    <cacheField name="Fear (of change; of failure; of conflict)" numFmtId="0">
      <sharedItems containsSemiMixedTypes="0" containsString="0" containsNumber="1" containsInteger="1" minValue="0" maxValue="1"/>
    </cacheField>
    <cacheField name="Managing Self (stress, image, doubt, discipline, emotions)" numFmtId="0">
      <sharedItems containsSemiMixedTypes="0" containsString="0" containsNumber="1" containsInteger="1" minValue="0" maxValue="1"/>
    </cacheField>
    <cacheField name="Helped Most" numFmtId="0">
      <sharedItems longText="1"/>
    </cacheField>
    <cacheField name="Discipline, Persistence, &amp; Passion" numFmtId="0">
      <sharedItems containsSemiMixedTypes="0" containsString="0" containsNumber="1" containsInteger="1" minValue="0" maxValue="1"/>
    </cacheField>
    <cacheField name="Presence &amp; Self-awareness" numFmtId="0">
      <sharedItems containsSemiMixedTypes="0" containsString="0" containsNumber="1" containsInteger="1" minValue="0" maxValue="1"/>
    </cacheField>
    <cacheField name="Knowledge &amp; Experience" numFmtId="0">
      <sharedItems containsSemiMixedTypes="0" containsString="0" containsNumber="1" containsInteger="1" minValue="0" maxValue="1"/>
    </cacheField>
    <cacheField name="Feedback &amp; Results" numFmtId="0">
      <sharedItems containsSemiMixedTypes="0" containsString="0" containsNumber="1" containsInteger="1" minValue="0" maxValue="1"/>
    </cacheField>
    <cacheField name="Leadership &amp; Personal Development" numFmtId="0">
      <sharedItems containsSemiMixedTypes="0" containsString="0" containsNumber="1" containsInteger="1" minValue="0" maxValue="1"/>
    </cacheField>
    <cacheField name="Allies &amp; Supporters" numFmtId="0">
      <sharedItems containsSemiMixedTypes="0" containsString="0" containsNumber="1" containsInteger="1" minValue="0" maxValue="1"/>
    </cacheField>
    <cacheField name="Strategy" numFmtId="0">
      <sharedItems containsSemiMixedTypes="0" containsString="0" containsNumber="1" containsInteger="1" minValue="0" maxValue="1"/>
    </cacheField>
    <cacheField name="Explicit Social Mission?" numFmtId="0">
      <sharedItems containsBlank="1"/>
    </cacheField>
    <cacheField name="Have you ever participated in a leadership development program?" numFmtId="0">
      <sharedItems containsBlank="1" count="3">
        <s v="Yes"/>
        <s v="No"/>
        <m/>
      </sharedItems>
    </cacheField>
    <cacheField name="How much would you estimate you spent last year on trainings, workshops, and coaching?" numFmtId="0">
      <sharedItems containsBlank="1" containsMixedTypes="1" containsNumber="1" containsInteger="1" minValue="0" maxValue="0" count="6">
        <s v="Between $1,001 and $5,000"/>
        <s v="Between $1 and $1,000"/>
        <n v="0"/>
        <s v="Greater than $10,000"/>
        <s v="Between $5,001 and $10,00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x v="0"/>
    <x v="0"/>
    <x v="0"/>
    <s v="Fund Development Manager"/>
    <x v="0"/>
    <x v="0"/>
    <s v="My organization"/>
    <s v="My community"/>
    <m/>
    <s v="The world!"/>
    <s v="Lack of tools, information, and personal experience working in the specific collaborative structure I'm currently in."/>
    <n v="0"/>
    <n v="0"/>
    <n v="1"/>
    <n v="0"/>
    <n v="0"/>
    <n v="0"/>
    <n v="0"/>
    <s v="Reading about similar organizations/collaborations and learning about the promising practices that emerged from their work AND talking with colleagues about how best to navigate and thrive in our collaborative structure."/>
    <n v="0"/>
    <n v="0"/>
    <n v="0"/>
    <n v="0"/>
    <n v="0"/>
    <n v="1"/>
    <n v="1"/>
    <s v="Yes"/>
    <x v="0"/>
    <x v="0"/>
  </r>
  <r>
    <x v="0"/>
    <x v="0"/>
    <x v="1"/>
    <s v="Changemaker extraordinaire"/>
    <x v="1"/>
    <x v="1"/>
    <s v="My organization"/>
    <s v="My community"/>
    <m/>
    <s v="The world!"/>
    <s v="Oy, big question. I do not know. Perhaps that I try to take on too much which is daunting and impossible. The scope and scale of our problems that are systemic."/>
    <n v="0"/>
    <n v="1"/>
    <n v="0"/>
    <n v="0"/>
    <n v="0"/>
    <n v="0"/>
    <n v="1"/>
    <s v="I don't know... perhaps learning from trying to change myself?"/>
    <n v="0"/>
    <n v="0"/>
    <n v="0"/>
    <n v="0"/>
    <n v="1"/>
    <n v="0"/>
    <n v="0"/>
    <s v="Yes"/>
    <x v="0"/>
    <x v="1"/>
  </r>
  <r>
    <x v="0"/>
    <x v="0"/>
    <x v="1"/>
    <s v="Community Administrator"/>
    <x v="2"/>
    <x v="2"/>
    <s v="My organization"/>
    <m/>
    <m/>
    <s v="The world!"/>
    <s v="It seems overwhelming at times!"/>
    <n v="0"/>
    <n v="0"/>
    <n v="0"/>
    <n v="0"/>
    <n v="0"/>
    <n v="0"/>
    <n v="1"/>
    <s v="Focusing on baby steps to make bigger change."/>
    <n v="0"/>
    <n v="0"/>
    <n v="0"/>
    <n v="0"/>
    <n v="0"/>
    <n v="0"/>
    <n v="1"/>
    <s v="Yes"/>
    <x v="0"/>
    <x v="2"/>
  </r>
  <r>
    <x v="1"/>
    <x v="1"/>
    <x v="2"/>
    <s v="Founder/CEO"/>
    <x v="3"/>
    <x v="1"/>
    <m/>
    <m/>
    <m/>
    <s v="The world!"/>
    <s v="Paying clients."/>
    <n v="0"/>
    <n v="0"/>
    <n v="1"/>
    <n v="0"/>
    <n v="0"/>
    <n v="0"/>
    <n v="0"/>
    <s v="Connecting abstract concepts that become elegant simplicity and practicality."/>
    <n v="0"/>
    <n v="0"/>
    <n v="0"/>
    <n v="0"/>
    <n v="0"/>
    <n v="0"/>
    <n v="1"/>
    <s v="Yes"/>
    <x v="0"/>
    <x v="0"/>
  </r>
  <r>
    <x v="0"/>
    <x v="1"/>
    <x v="2"/>
    <s v="Creative director/principal"/>
    <x v="3"/>
    <x v="3"/>
    <s v="My organization"/>
    <s v="My community"/>
    <s v="Myself"/>
    <s v="The world!"/>
    <s v="Lack of clarity about what what I/we are changing into. Impatience. Fear. Those three in combo."/>
    <n v="0"/>
    <n v="1"/>
    <n v="0"/>
    <n v="0"/>
    <n v="0"/>
    <n v="1"/>
    <n v="1"/>
    <s v="Awareness/mindfulness of the three traps above. Being centered in who I am, in what I see, in what I love, in faith and a sense of wellness and optimism"/>
    <n v="0"/>
    <n v="1"/>
    <n v="0"/>
    <n v="0"/>
    <n v="0"/>
    <n v="0"/>
    <n v="0"/>
    <s v="Yes"/>
    <x v="0"/>
    <x v="0"/>
  </r>
  <r>
    <x v="0"/>
    <x v="1"/>
    <x v="2"/>
    <s v="My last job title was Senior Technical Project Manager"/>
    <x v="4"/>
    <x v="4"/>
    <m/>
    <s v="My community"/>
    <s v="Myself"/>
    <s v="The world!"/>
    <s v="Attempting big changes involves risk, and while I personally am not risk averse, I have to balance risk against responsibility, mainly my responsibility as the family provider."/>
    <n v="0"/>
    <n v="0"/>
    <n v="0"/>
    <n v="0"/>
    <n v="0"/>
    <n v="0"/>
    <n v="1"/>
    <s v="Finding like-minded people passionately committed to change."/>
    <n v="0"/>
    <n v="0"/>
    <n v="0"/>
    <n v="0"/>
    <n v="0"/>
    <n v="1"/>
    <n v="0"/>
    <s v="No"/>
    <x v="1"/>
    <x v="2"/>
  </r>
  <r>
    <x v="0"/>
    <x v="1"/>
    <x v="0"/>
    <s v="Chief Happiness Officer"/>
    <x v="3"/>
    <x v="3"/>
    <m/>
    <m/>
    <m/>
    <s v="The world!"/>
    <s v="People commit to actions and then forget without meaning to. It's just that they're so busy, that they fall back into their old habits."/>
    <n v="0"/>
    <n v="0"/>
    <n v="0"/>
    <n v="1"/>
    <n v="0"/>
    <n v="0"/>
    <n v="0"/>
    <s v="Stories. It seems that stories give people a sense that a better future is possible."/>
    <n v="0"/>
    <n v="0"/>
    <n v="0"/>
    <n v="0"/>
    <n v="0"/>
    <n v="0"/>
    <n v="1"/>
    <s v="Yes"/>
    <x v="0"/>
    <x v="3"/>
  </r>
  <r>
    <x v="0"/>
    <x v="1"/>
    <x v="3"/>
    <s v="program coordinator"/>
    <x v="2"/>
    <x v="0"/>
    <s v="My organization"/>
    <s v="My community"/>
    <s v="Myself"/>
    <s v="The world!"/>
    <s v="it's hard to pick one as the biggest. needing steady income, not having entrepreneur skills, i've pigeonholed myself in education admin and not sure how to leverage to be most effective."/>
    <n v="0"/>
    <n v="1"/>
    <n v="1"/>
    <n v="0"/>
    <n v="0"/>
    <n v="0"/>
    <n v="0"/>
    <s v="collaborations with friends, in affinity groups (SF) or facilitator networks (worldwide) or change networks (sonoma county)"/>
    <n v="0"/>
    <n v="0"/>
    <n v="0"/>
    <n v="0"/>
    <n v="0"/>
    <n v="1"/>
    <n v="0"/>
    <s v="Yes"/>
    <x v="0"/>
    <x v="1"/>
  </r>
  <r>
    <x v="0"/>
    <x v="1"/>
    <x v="0"/>
    <s v="N/A"/>
    <x v="5"/>
    <x v="4"/>
    <m/>
    <m/>
    <s v="Myself"/>
    <s v="The world!"/>
    <s v="My own limitations."/>
    <n v="0"/>
    <n v="0"/>
    <n v="0"/>
    <n v="0"/>
    <n v="0"/>
    <n v="0"/>
    <n v="1"/>
    <s v="Friends and colleagues to inspire and conspire with."/>
    <n v="0"/>
    <n v="0"/>
    <n v="0"/>
    <n v="0"/>
    <n v="0"/>
    <n v="1"/>
    <n v="0"/>
    <s v="No"/>
    <x v="0"/>
    <x v="1"/>
  </r>
  <r>
    <x v="0"/>
    <x v="0"/>
    <x v="3"/>
    <s v="Purchasing Coordinator"/>
    <x v="2"/>
    <x v="5"/>
    <s v="My organization"/>
    <s v="My community"/>
    <s v="Myself"/>
    <s v="The world!"/>
    <s v="Empowerment; how leadership is/should be defined"/>
    <n v="0"/>
    <n v="0"/>
    <n v="0"/>
    <n v="1"/>
    <n v="0"/>
    <n v="0"/>
    <n v="0"/>
    <s v="Survival"/>
    <n v="1"/>
    <n v="0"/>
    <n v="0"/>
    <n v="0"/>
    <n v="0"/>
    <n v="0"/>
    <n v="0"/>
    <s v="Yes"/>
    <x v="0"/>
    <x v="1"/>
  </r>
  <r>
    <x v="1"/>
    <x v="1"/>
    <x v="0"/>
    <s v="Strategy Support"/>
    <x v="2"/>
    <x v="0"/>
    <s v="My organization"/>
    <s v="My community"/>
    <s v="Myself"/>
    <s v="The world!"/>
    <s v="That most things they way they are now actually do work pretty good.  Most people think progress can only occur linearly.  This is why they don't see the value in leveraging new ideas to create rapid exponential change.  There is also a huge psychological barrier in that most people have been taught their whole life, that change is only worthwhile when you are provided an external incentive to do so.   Rather than seeing that change can open up new opportunities you would have otherwise never realized."/>
    <n v="0"/>
    <n v="0"/>
    <n v="0"/>
    <n v="1"/>
    <n v="0"/>
    <n v="0"/>
    <n v="0"/>
    <s v="Putting people at ease by working on my soft skills, people will only change once they feel they have been heard and understood.  After that I offer to be their fall guy, people are surprisingly open to change once you offer to take all the blame for the bad outcomes.  The reason why this works for both parties is that most ideas actually work out quite well, especially when people can proceed with confidence and without fear of failure."/>
    <n v="0"/>
    <n v="0"/>
    <n v="0"/>
    <n v="0"/>
    <n v="1"/>
    <n v="0"/>
    <n v="0"/>
    <s v="Yes"/>
    <x v="0"/>
    <x v="3"/>
  </r>
  <r>
    <x v="1"/>
    <x v="0"/>
    <x v="1"/>
    <s v="Senior Policy Analyst &amp; Program Director"/>
    <x v="6"/>
    <x v="2"/>
    <s v="My organization"/>
    <s v="My community"/>
    <s v="Myself"/>
    <s v="The world!"/>
    <s v="Personal motivation and energy"/>
    <n v="0"/>
    <n v="0"/>
    <n v="0"/>
    <n v="0"/>
    <n v="0"/>
    <n v="0"/>
    <n v="1"/>
    <s v="Working with other people who are motivated"/>
    <n v="0"/>
    <n v="0"/>
    <n v="0"/>
    <n v="0"/>
    <n v="0"/>
    <n v="1"/>
    <n v="0"/>
    <s v="Yes"/>
    <x v="1"/>
    <x v="2"/>
  </r>
  <r>
    <x v="0"/>
    <x v="1"/>
    <x v="0"/>
    <s v="Purveyor of Fine Environmental Solutions"/>
    <x v="1"/>
    <x v="1"/>
    <m/>
    <s v="My community"/>
    <s v="Myself"/>
    <s v="The world!"/>
    <s v="Finding clients"/>
    <n v="0"/>
    <n v="0"/>
    <n v="1"/>
    <n v="0"/>
    <n v="0"/>
    <n v="0"/>
    <n v="0"/>
    <s v="Making up the projects I want to see in the world"/>
    <n v="0"/>
    <n v="0"/>
    <n v="0"/>
    <n v="0"/>
    <n v="1"/>
    <n v="0"/>
    <n v="0"/>
    <s v="No"/>
    <x v="0"/>
    <x v="0"/>
  </r>
  <r>
    <x v="0"/>
    <x v="0"/>
    <x v="2"/>
    <s v="Director"/>
    <x v="3"/>
    <x v="0"/>
    <m/>
    <m/>
    <m/>
    <s v="The world!"/>
    <s v="The massiveness of the primary system I'm working in (healthcare) and the sometimes old-fashioned, institutional perspective of the other system I'm in (higher ed)"/>
    <n v="0"/>
    <n v="0"/>
    <n v="0"/>
    <n v="1"/>
    <n v="0"/>
    <n v="0"/>
    <n v="0"/>
    <s v="Connections and allies and mentors - for inspiration and idea-generation, learning useful skills and tools from them, introductions to other influential connectors"/>
    <n v="0"/>
    <n v="0"/>
    <n v="0"/>
    <n v="0"/>
    <n v="0"/>
    <n v="1"/>
    <n v="0"/>
    <s v="Yes"/>
    <x v="0"/>
    <x v="1"/>
  </r>
  <r>
    <x v="1"/>
    <x v="1"/>
    <x v="0"/>
    <s v="Sr Product Manager"/>
    <x v="6"/>
    <x v="0"/>
    <s v="My organization"/>
    <m/>
    <s v="Myself"/>
    <m/>
    <s v="I have recently joined the social sector full-time after more than a decade in the private IT sector. I have volunteered for a while to help find IT solutions to problems at nonprofits, and am interested in learning how to scale myself."/>
    <n v="0"/>
    <n v="1"/>
    <n v="0"/>
    <n v="0"/>
    <n v="0"/>
    <n v="0"/>
    <n v="0"/>
    <s v="An incredibly supportive network of dynamic, passionate and insightful folks who have collaborated with me and have inspired me with their energy and leadership."/>
    <n v="0"/>
    <n v="0"/>
    <n v="0"/>
    <n v="0"/>
    <n v="0"/>
    <n v="1"/>
    <n v="0"/>
    <s v="Yes"/>
    <x v="0"/>
    <x v="1"/>
  </r>
  <r>
    <x v="1"/>
    <x v="2"/>
    <x v="1"/>
    <s v="None"/>
    <x v="2"/>
    <x v="3"/>
    <m/>
    <m/>
    <m/>
    <s v="The world!"/>
    <s v="myself"/>
    <n v="0"/>
    <n v="0"/>
    <n v="0"/>
    <n v="0"/>
    <n v="0"/>
    <n v="0"/>
    <n v="1"/>
    <s v="people that I enjoy working with who support and challenge me at the same time"/>
    <n v="0"/>
    <n v="0"/>
    <n v="0"/>
    <n v="0"/>
    <n v="0"/>
    <n v="1"/>
    <n v="0"/>
    <s v="Yes"/>
    <x v="1"/>
    <x v="0"/>
  </r>
  <r>
    <x v="1"/>
    <x v="2"/>
    <x v="0"/>
    <s v="Assoc Professor"/>
    <x v="2"/>
    <x v="3"/>
    <s v="My organization"/>
    <m/>
    <m/>
    <m/>
    <s v="Not sure if I can get people motivated"/>
    <n v="0"/>
    <n v="0"/>
    <n v="1"/>
    <n v="0"/>
    <n v="0"/>
    <n v="0"/>
    <n v="0"/>
    <s v="Talking to people to make a plan"/>
    <n v="0"/>
    <n v="0"/>
    <n v="0"/>
    <n v="0"/>
    <n v="0"/>
    <n v="1"/>
    <n v="1"/>
    <s v="Yes"/>
    <x v="0"/>
    <x v="2"/>
  </r>
  <r>
    <x v="1"/>
    <x v="0"/>
    <x v="0"/>
    <s v="Principal"/>
    <x v="3"/>
    <x v="5"/>
    <s v="My organization"/>
    <m/>
    <s v="Myself"/>
    <s v="The world!"/>
    <s v="Bureaucracy; people who are fearful and don't like change."/>
    <n v="0"/>
    <n v="0"/>
    <n v="0"/>
    <n v="1"/>
    <n v="0"/>
    <n v="1"/>
    <n v="0"/>
    <s v="The great people I work with who embrace change!"/>
    <n v="0"/>
    <n v="0"/>
    <n v="0"/>
    <n v="0"/>
    <n v="0"/>
    <n v="1"/>
    <n v="0"/>
    <s v="Yes"/>
    <x v="0"/>
    <x v="3"/>
  </r>
  <r>
    <x v="1"/>
    <x v="0"/>
    <x v="2"/>
    <s v="Consultant (currently self-employed, looking for a new team)"/>
    <x v="1"/>
    <x v="4"/>
    <m/>
    <s v="My community"/>
    <s v="Myself"/>
    <s v="The world!"/>
    <s v="Fear."/>
    <n v="0"/>
    <n v="0"/>
    <n v="0"/>
    <n v="0"/>
    <n v="0"/>
    <n v="1"/>
    <n v="0"/>
    <s v="Love."/>
    <n v="1"/>
    <n v="0"/>
    <n v="0"/>
    <n v="0"/>
    <n v="0"/>
    <n v="0"/>
    <n v="0"/>
    <s v="Yes"/>
    <x v="1"/>
    <x v="1"/>
  </r>
  <r>
    <x v="1"/>
    <x v="1"/>
    <x v="2"/>
    <s v="Lead-Consultant"/>
    <x v="1"/>
    <x v="1"/>
    <m/>
    <m/>
    <m/>
    <s v="The world!"/>
    <s v="Both funders and organisations that are more interested in appearing innovative and implementing short-term projects with big pay offs."/>
    <n v="0"/>
    <n v="0"/>
    <n v="0"/>
    <n v="1"/>
    <n v="0"/>
    <n v="0"/>
    <n v="0"/>
    <s v="In working with marginalized communities in utilising technologies to win rights based advocacy campaigns - the ability to develop long term relationships and trust over time."/>
    <n v="0"/>
    <n v="0"/>
    <n v="0"/>
    <n v="0"/>
    <n v="1"/>
    <n v="0"/>
    <n v="0"/>
    <s v="Yes"/>
    <x v="0"/>
    <x v="2"/>
  </r>
  <r>
    <x v="1"/>
    <x v="1"/>
    <x v="2"/>
    <s v="Senior Program Manager"/>
    <x v="6"/>
    <x v="2"/>
    <m/>
    <s v="My community"/>
    <m/>
    <m/>
    <s v="Funding resources."/>
    <n v="0"/>
    <n v="0"/>
    <n v="1"/>
    <n v="0"/>
    <n v="0"/>
    <n v="0"/>
    <n v="0"/>
    <s v="Creative resourcing and program design."/>
    <n v="0"/>
    <n v="0"/>
    <n v="0"/>
    <n v="0"/>
    <n v="0"/>
    <n v="0"/>
    <n v="1"/>
    <s v="Yes"/>
    <x v="0"/>
    <x v="1"/>
  </r>
  <r>
    <x v="1"/>
    <x v="2"/>
    <x v="2"/>
    <s v="Owner, Nonprofit Consulting Firm"/>
    <x v="1"/>
    <x v="1"/>
    <s v="My organization"/>
    <s v="My community"/>
    <s v="Myself"/>
    <s v="The world!"/>
    <s v="Clarifying the best ways that I, uniquely, can make change."/>
    <n v="0"/>
    <n v="1"/>
    <n v="0"/>
    <n v="0"/>
    <n v="0"/>
    <n v="0"/>
    <n v="0"/>
    <s v="Setting boundaries and getting focused on the key ways that I can uniquely make change.   Also, being a role model."/>
    <n v="1"/>
    <n v="0"/>
    <n v="0"/>
    <n v="0"/>
    <n v="1"/>
    <n v="0"/>
    <n v="0"/>
    <s v="Yes"/>
    <x v="0"/>
    <x v="0"/>
  </r>
  <r>
    <x v="1"/>
    <x v="1"/>
    <x v="2"/>
    <s v="Principal"/>
    <x v="1"/>
    <x v="1"/>
    <m/>
    <m/>
    <m/>
    <s v="The world!"/>
    <s v="The time to focus my energy and $ support to make things happen."/>
    <n v="0"/>
    <n v="0"/>
    <n v="1"/>
    <n v="0"/>
    <n v="0"/>
    <n v="0"/>
    <n v="0"/>
    <s v="Great mentors, inspiring people, and a big chunk of gratitude thrown in!"/>
    <n v="0"/>
    <n v="0"/>
    <n v="0"/>
    <n v="0"/>
    <n v="0"/>
    <n v="1"/>
    <n v="0"/>
    <s v="Yes"/>
    <x v="0"/>
    <x v="1"/>
  </r>
  <r>
    <x v="1"/>
    <x v="0"/>
    <x v="0"/>
    <s v="Assoc. Director of Policy and Advocacy"/>
    <x v="6"/>
    <x v="0"/>
    <s v="My organization"/>
    <s v="My community"/>
    <s v="Myself"/>
    <s v="The world!"/>
    <s v="Time -- specifically, lack of it. Also, in non-work settings, creating the structures that make the change requires the people involved to be/feel accountable to each other, and when there are other more immediate and tangible demands (the paying variety like a job or the complaining variety, like kids/spouse), the DIY project of community activism has to stand in line."/>
    <n v="0"/>
    <n v="0"/>
    <n v="1"/>
    <n v="1"/>
    <n v="0"/>
    <n v="0"/>
    <n v="0"/>
    <s v="1. Enjoying the company of the people I work with.  If it's not fun at some level, I'm not interested. 2. When I can get some perspective, appreciating the LUXURY of having the time (relatively speaking, see above), skills and gumption (you could call it empowerment) to even conceive of being able to change things, and then actually going out and doing it. I remind myself that it's a privilege and I feel a duty to do something with that gift. 3. Taking the long view and recognizing my relatively small role in anything and everything (aka taking the ego out of it). 4. Training from people who know how to think about systems, structures and dynamics. Just the basics, like knowing enough of a foreign language to ask for directions and order food, are enough to come back to. When you can make sense of disparate facts and ideas, you can gel the group, and if you can gel group, the group can move forward."/>
    <n v="0"/>
    <n v="0"/>
    <n v="1"/>
    <n v="0"/>
    <n v="0"/>
    <n v="1"/>
    <n v="1"/>
    <s v="Yes"/>
    <x v="0"/>
    <x v="2"/>
  </r>
  <r>
    <x v="1"/>
    <x v="1"/>
    <x v="0"/>
    <s v="Founder"/>
    <x v="3"/>
    <x v="3"/>
    <m/>
    <m/>
    <m/>
    <s v="The world!"/>
    <s v="Reaching people through all the noise they face day to day with social media, technology, TV, kids, life, etc"/>
    <n v="1"/>
    <n v="0"/>
    <n v="0"/>
    <n v="1"/>
    <n v="0"/>
    <n v="0"/>
    <n v="0"/>
    <s v="Persistence and a compelling message.  It's important to get mavens on board to leverage capacity to make change."/>
    <n v="1"/>
    <n v="0"/>
    <n v="0"/>
    <n v="0"/>
    <n v="0"/>
    <n v="0"/>
    <n v="1"/>
    <s v="Yes"/>
    <x v="0"/>
    <x v="2"/>
  </r>
  <r>
    <x v="1"/>
    <x v="2"/>
    <x v="2"/>
    <s v="president"/>
    <x v="3"/>
    <x v="2"/>
    <s v="My organization"/>
    <m/>
    <s v="Myself"/>
    <s v="The world!"/>
    <s v="Trouble finding the right staff for our particular kind of data-driven advocacy, and working too many hours for too long as a result. This makes it hard focus on organization-level changes and on needs and wants outside of work."/>
    <n v="0"/>
    <n v="0"/>
    <n v="1"/>
    <n v="0"/>
    <n v="1"/>
    <n v="0"/>
    <n v="1"/>
    <s v="Knowing that what I'm doing is making a difference for other people, and being strategic about where I and my organization can really have an impact."/>
    <n v="0"/>
    <n v="0"/>
    <n v="0"/>
    <n v="1"/>
    <n v="0"/>
    <n v="0"/>
    <n v="1"/>
    <s v="Yes"/>
    <x v="1"/>
    <x v="0"/>
  </r>
  <r>
    <x v="0"/>
    <x v="1"/>
    <x v="0"/>
    <s v="Principal"/>
    <x v="1"/>
    <x v="1"/>
    <s v="My organization"/>
    <s v="My community"/>
    <s v="Myself"/>
    <s v="The world!"/>
    <s v="Short answer: anger. Medium answer: developing an ability to identify and focus on areas where I can make a difference with the resources available, and minimizing the distraction of areas where I can't. Expressing myself in a way that is appropriate to that approach, that inspires others, and doesn't alienate them."/>
    <n v="1"/>
    <n v="1"/>
    <n v="0"/>
    <n v="0"/>
    <n v="0"/>
    <n v="0"/>
    <n v="1"/>
    <s v="Friends. Validation, opportunities to explore in safety."/>
    <n v="0"/>
    <n v="0"/>
    <n v="0"/>
    <n v="1"/>
    <n v="0"/>
    <n v="1"/>
    <n v="0"/>
    <s v="Yes"/>
    <x v="1"/>
    <x v="2"/>
  </r>
  <r>
    <x v="1"/>
    <x v="0"/>
    <x v="4"/>
    <s v="Organizing Resident"/>
    <x v="2"/>
    <x v="2"/>
    <s v="My organization"/>
    <s v="My community"/>
    <s v="Myself"/>
    <s v="The world!"/>
    <s v="Bureaucracy and systems of power that are challenging to penetrate."/>
    <n v="0"/>
    <n v="0"/>
    <n v="0"/>
    <n v="1"/>
    <n v="0"/>
    <n v="0"/>
    <n v="0"/>
    <s v="Individual leadership development and base building/community building."/>
    <n v="0"/>
    <n v="0"/>
    <n v="0"/>
    <n v="0"/>
    <n v="1"/>
    <n v="1"/>
    <n v="0"/>
    <s v="Yes"/>
    <x v="0"/>
    <x v="1"/>
  </r>
  <r>
    <x v="0"/>
    <x v="1"/>
    <x v="0"/>
    <s v="Director of Product Management"/>
    <x v="6"/>
    <x v="0"/>
    <s v="My organization"/>
    <m/>
    <s v="Myself"/>
    <m/>
    <s v="Limited time and willpower."/>
    <n v="0"/>
    <n v="0"/>
    <n v="1"/>
    <n v="0"/>
    <n v="0"/>
    <n v="0"/>
    <n v="1"/>
    <s v="First, a desire to make things better. Second, the easy availability of information on things to try."/>
    <n v="1"/>
    <n v="0"/>
    <n v="1"/>
    <n v="0"/>
    <n v="0"/>
    <n v="0"/>
    <n v="0"/>
    <s v="No"/>
    <x v="1"/>
    <x v="2"/>
  </r>
  <r>
    <x v="1"/>
    <x v="1"/>
    <x v="0"/>
    <s v="Senior Vice President"/>
    <x v="3"/>
    <x v="5"/>
    <s v="My organization"/>
    <s v="My community"/>
    <s v="Myself"/>
    <s v="The world!"/>
    <s v="Institutions tend to be risk averse but have resources. Creating something smaller has more flexibility and can take bigger risks, but inevitably with fewer resources."/>
    <n v="0"/>
    <n v="0"/>
    <n v="0"/>
    <n v="1"/>
    <n v="0"/>
    <n v="1"/>
    <n v="0"/>
    <s v="Do your homework. Treat people with respect and patience. Think of the world as it could be. Never give up."/>
    <n v="1"/>
    <n v="0"/>
    <n v="0"/>
    <n v="0"/>
    <n v="1"/>
    <n v="0"/>
    <n v="1"/>
    <s v="Yes"/>
    <x v="0"/>
    <x v="2"/>
  </r>
  <r>
    <x v="1"/>
    <x v="0"/>
    <x v="3"/>
    <s v="Director of Finance"/>
    <x v="3"/>
    <x v="5"/>
    <s v="My organization"/>
    <m/>
    <s v="Myself"/>
    <m/>
    <s v="Selfishness or insecurity in leaders. Misinformation and miscommunication."/>
    <n v="1"/>
    <n v="1"/>
    <n v="0"/>
    <n v="1"/>
    <n v="0"/>
    <n v="0"/>
    <n v="0"/>
    <s v="Liking people and helping them learn new things. Believing in and seeing the end result. Sharing that vision again and again."/>
    <n v="0"/>
    <n v="0"/>
    <n v="0"/>
    <n v="1"/>
    <n v="1"/>
    <n v="0"/>
    <n v="1"/>
    <s v="Yes"/>
    <x v="0"/>
    <x v="1"/>
  </r>
  <r>
    <x v="1"/>
    <x v="2"/>
    <x v="0"/>
    <s v="Volunteer coordinator."/>
    <x v="0"/>
    <x v="2"/>
    <s v="My organization"/>
    <s v="My community"/>
    <s v="Myself"/>
    <m/>
    <s v="Finding time."/>
    <n v="0"/>
    <n v="0"/>
    <n v="1"/>
    <n v="0"/>
    <n v="0"/>
    <n v="0"/>
    <n v="0"/>
    <s v="Inspirational people."/>
    <n v="0"/>
    <n v="0"/>
    <n v="0"/>
    <n v="0"/>
    <n v="0"/>
    <n v="1"/>
    <n v="0"/>
    <s v="No"/>
    <x v="1"/>
    <x v="2"/>
  </r>
  <r>
    <x v="1"/>
    <x v="2"/>
    <x v="2"/>
    <s v="Executive Director"/>
    <x v="3"/>
    <x v="3"/>
    <s v="My organization"/>
    <s v="My community"/>
    <s v="Myself"/>
    <m/>
    <s v="Not enough time, not enough sleep, non-productive involvement from my board chair (on the organization side)"/>
    <n v="0"/>
    <n v="0"/>
    <n v="1"/>
    <n v="1"/>
    <n v="0"/>
    <n v="0"/>
    <n v="0"/>
    <s v="passion for my work, an awesome husband"/>
    <n v="1"/>
    <n v="0"/>
    <n v="0"/>
    <n v="0"/>
    <n v="0"/>
    <n v="1"/>
    <n v="0"/>
    <s v="Yes"/>
    <x v="0"/>
    <x v="1"/>
  </r>
  <r>
    <x v="1"/>
    <x v="0"/>
    <x v="5"/>
    <s v="School Psychologist"/>
    <x v="2"/>
    <x v="0"/>
    <m/>
    <s v="My community"/>
    <s v="Myself"/>
    <s v="The world!"/>
    <s v="Myself!  Sometimes I am lacking in motivation to take the next step.  Mostly, however, I am indecisive about exactly what my next step should be."/>
    <n v="0"/>
    <n v="1"/>
    <n v="0"/>
    <n v="0"/>
    <n v="0"/>
    <n v="0"/>
    <n v="1"/>
    <s v="My education!  I am a BIG believer in education!"/>
    <n v="0"/>
    <n v="0"/>
    <n v="1"/>
    <n v="0"/>
    <n v="0"/>
    <n v="0"/>
    <n v="0"/>
    <s v="Yes"/>
    <x v="0"/>
    <x v="1"/>
  </r>
  <r>
    <x v="1"/>
    <x v="1"/>
    <x v="0"/>
    <s v="Ummm.  Janitor-in-chief."/>
    <x v="1"/>
    <x v="1"/>
    <m/>
    <m/>
    <m/>
    <s v="The world!"/>
    <s v="Finding an economically sustainable way to do it."/>
    <n v="0"/>
    <n v="0"/>
    <n v="1"/>
    <n v="0"/>
    <n v="0"/>
    <n v="0"/>
    <n v="0"/>
    <s v="Other people."/>
    <n v="0"/>
    <n v="0"/>
    <n v="0"/>
    <n v="0"/>
    <n v="0"/>
    <n v="1"/>
    <n v="0"/>
    <s v="No"/>
    <x v="1"/>
    <x v="2"/>
  </r>
  <r>
    <x v="1"/>
    <x v="0"/>
    <x v="0"/>
    <s v="online organizer"/>
    <x v="1"/>
    <x v="1"/>
    <s v="My organization"/>
    <s v="My community"/>
    <s v="Myself"/>
    <s v="The world!"/>
    <s v="I've been in the workforce for 20 years. It difficult to transition from doing the work to managing people who do the work. It doesn't feel the same making change."/>
    <n v="0"/>
    <n v="0"/>
    <n v="0"/>
    <n v="0"/>
    <n v="0"/>
    <n v="0"/>
    <n v="1"/>
    <s v="My mentor and great peers."/>
    <n v="0"/>
    <n v="0"/>
    <n v="0"/>
    <n v="0"/>
    <n v="0"/>
    <n v="1"/>
    <n v="0"/>
    <s v="Yes"/>
    <x v="1"/>
    <x v="1"/>
  </r>
  <r>
    <x v="1"/>
    <x v="2"/>
    <x v="2"/>
    <s v="teacher"/>
    <x v="2"/>
    <x v="2"/>
    <s v="My organization"/>
    <m/>
    <m/>
    <m/>
    <s v="Tradition"/>
    <n v="0"/>
    <n v="0"/>
    <n v="0"/>
    <n v="1"/>
    <n v="0"/>
    <n v="0"/>
    <n v="0"/>
    <s v="Respect for the traditions and a positive approach to change"/>
    <n v="0"/>
    <n v="0"/>
    <n v="0"/>
    <n v="0"/>
    <n v="1"/>
    <n v="0"/>
    <n v="0"/>
    <s v="Yes"/>
    <x v="0"/>
    <x v="0"/>
  </r>
  <r>
    <x v="1"/>
    <x v="0"/>
    <x v="2"/>
    <s v="Director of Development"/>
    <x v="6"/>
    <x v="2"/>
    <s v="My organization"/>
    <m/>
    <s v="Myself"/>
    <m/>
    <s v="Not wanting to know what I already know.  Wanting to be rescued instead of changing.  Caring for others image of themselves or their image of me."/>
    <n v="0"/>
    <n v="0"/>
    <n v="0"/>
    <n v="1"/>
    <n v="0"/>
    <n v="0"/>
    <n v="1"/>
    <s v="More awareness of the roles others ask me to play  More awareness of the roles I ask others to play  More awareness of my ability to step out of roles and choose"/>
    <n v="0"/>
    <n v="1"/>
    <n v="0"/>
    <n v="0"/>
    <n v="0"/>
    <n v="0"/>
    <n v="1"/>
    <s v="Yes"/>
    <x v="1"/>
    <x v="1"/>
  </r>
  <r>
    <x v="0"/>
    <x v="1"/>
    <x v="3"/>
    <s v="seeker"/>
    <x v="4"/>
    <x v="4"/>
    <s v="My organization"/>
    <s v="My community"/>
    <s v="Myself"/>
    <s v="The world!"/>
    <s v="Habitual mindset"/>
    <n v="0"/>
    <n v="0"/>
    <n v="0"/>
    <n v="1"/>
    <n v="0"/>
    <n v="0"/>
    <n v="1"/>
    <s v="coaching"/>
    <n v="0"/>
    <n v="0"/>
    <n v="0"/>
    <n v="0"/>
    <n v="0"/>
    <n v="1"/>
    <n v="0"/>
    <s v="No"/>
    <x v="0"/>
    <x v="0"/>
  </r>
  <r>
    <x v="1"/>
    <x v="2"/>
    <x v="0"/>
    <s v="consultant"/>
    <x v="1"/>
    <x v="1"/>
    <m/>
    <s v="My community"/>
    <m/>
    <m/>
    <s v="scaling up"/>
    <n v="0"/>
    <n v="1"/>
    <n v="0"/>
    <n v="0"/>
    <n v="0"/>
    <n v="0"/>
    <n v="0"/>
    <s v="simple messaging"/>
    <n v="0"/>
    <n v="0"/>
    <n v="0"/>
    <n v="0"/>
    <n v="0"/>
    <n v="0"/>
    <n v="1"/>
    <s v="Yes"/>
    <x v="1"/>
    <x v="0"/>
  </r>
  <r>
    <x v="0"/>
    <x v="1"/>
    <x v="0"/>
    <s v="Radiologist"/>
    <x v="2"/>
    <x v="0"/>
    <s v="My organization"/>
    <m/>
    <s v="Myself"/>
    <m/>
    <s v="Lack of time; behavioral inertia"/>
    <n v="0"/>
    <n v="0"/>
    <n v="1"/>
    <n v="1"/>
    <n v="0"/>
    <n v="0"/>
    <n v="0"/>
    <s v="Focused time"/>
    <n v="1"/>
    <n v="0"/>
    <n v="0"/>
    <n v="0"/>
    <n v="0"/>
    <n v="0"/>
    <n v="0"/>
    <s v="Yes"/>
    <x v="1"/>
    <x v="1"/>
  </r>
  <r>
    <x v="1"/>
    <x v="2"/>
    <x v="3"/>
    <s v="co-founder"/>
    <x v="3"/>
    <x v="3"/>
    <m/>
    <m/>
    <m/>
    <s v="The world!"/>
    <s v="Scale.. we don't have to scale all NGOs that might not fit for many, but we do need to scale impact"/>
    <n v="0"/>
    <n v="1"/>
    <n v="0"/>
    <n v="0"/>
    <n v="0"/>
    <n v="0"/>
    <n v="0"/>
    <s v="perfect storm of people, sharp focus, money and seeing some results/progress"/>
    <n v="1"/>
    <n v="0"/>
    <n v="0"/>
    <n v="1"/>
    <n v="0"/>
    <n v="1"/>
    <n v="0"/>
    <s v="Yes"/>
    <x v="0"/>
    <x v="1"/>
  </r>
  <r>
    <x v="1"/>
    <x v="1"/>
    <x v="1"/>
    <s v="community organizer"/>
    <x v="2"/>
    <x v="3"/>
    <m/>
    <s v="My community"/>
    <s v="Myself"/>
    <s v="The world!"/>
    <s v="process (protocol)"/>
    <n v="0"/>
    <n v="0"/>
    <n v="0"/>
    <n v="1"/>
    <n v="0"/>
    <n v="0"/>
    <n v="0"/>
    <s v="education"/>
    <n v="0"/>
    <n v="0"/>
    <n v="1"/>
    <n v="0"/>
    <n v="0"/>
    <n v="0"/>
    <n v="0"/>
    <s v="Yes"/>
    <x v="0"/>
    <x v="2"/>
  </r>
  <r>
    <x v="0"/>
    <x v="0"/>
    <x v="1"/>
    <s v="Research Associate"/>
    <x v="2"/>
    <x v="3"/>
    <m/>
    <s v="My community"/>
    <s v="Myself"/>
    <s v="The world!"/>
    <s v="My own internal anxieties and fears about how others will perceive me, my work and the changes I am proposing"/>
    <n v="0"/>
    <n v="0"/>
    <n v="0"/>
    <n v="0"/>
    <n v="0"/>
    <n v="1"/>
    <n v="1"/>
    <s v="Learning specific techniques for coping with my own inhibitions, especially the support of a group of professional women not in my field"/>
    <n v="0"/>
    <n v="1"/>
    <n v="1"/>
    <n v="0"/>
    <n v="0"/>
    <n v="1"/>
    <n v="0"/>
    <s v="Yes"/>
    <x v="1"/>
    <x v="1"/>
  </r>
  <r>
    <x v="0"/>
    <x v="0"/>
    <x v="0"/>
    <s v="Director, CA Civic Innovation Project"/>
    <x v="3"/>
    <x v="3"/>
    <m/>
    <m/>
    <m/>
    <s v="The world!"/>
    <s v="Because I am trying to change an organization that I am not a part of I lack the resources (financial and time) necessary to experiment with change."/>
    <n v="0"/>
    <n v="0"/>
    <n v="1"/>
    <n v="0"/>
    <n v="0"/>
    <n v="0"/>
    <n v="0"/>
    <s v="Find other changemakers to partner with is the easiest way for me to succeed."/>
    <n v="0"/>
    <n v="0"/>
    <n v="0"/>
    <n v="0"/>
    <n v="0"/>
    <n v="1"/>
    <n v="0"/>
    <s v="Yes"/>
    <x v="1"/>
    <x v="2"/>
  </r>
  <r>
    <x v="1"/>
    <x v="0"/>
    <x v="5"/>
    <s v="Used to be an ED of national nonprofit, semi-retired now but still doing a lot of organizing of one sort or another"/>
    <x v="3"/>
    <x v="3"/>
    <s v="My organization"/>
    <s v="My community"/>
    <s v="Myself"/>
    <s v="The world!"/>
    <s v="Resources"/>
    <n v="0"/>
    <n v="0"/>
    <n v="1"/>
    <n v="0"/>
    <n v="0"/>
    <n v="0"/>
    <n v="0"/>
    <s v="Collaboration, thinking outside the box, thinking big"/>
    <n v="0"/>
    <n v="0"/>
    <n v="0"/>
    <n v="0"/>
    <n v="0"/>
    <n v="1"/>
    <n v="1"/>
    <s v="Yes"/>
    <x v="1"/>
    <x v="2"/>
  </r>
  <r>
    <x v="1"/>
    <x v="2"/>
    <x v="3"/>
    <s v="Associate Director"/>
    <x v="3"/>
    <x v="3"/>
    <s v="My organization"/>
    <m/>
    <m/>
    <s v="The world!"/>
    <s v="Fear that something can't be done"/>
    <n v="0"/>
    <n v="0"/>
    <n v="0"/>
    <n v="0"/>
    <n v="0"/>
    <n v="1"/>
    <n v="0"/>
    <s v="Colleagues, collaborations, like-minded people, visionary thinkers"/>
    <n v="0"/>
    <n v="0"/>
    <n v="0"/>
    <n v="0"/>
    <n v="0"/>
    <n v="1"/>
    <n v="0"/>
    <s v="Yes"/>
    <x v="0"/>
    <x v="1"/>
  </r>
  <r>
    <x v="0"/>
    <x v="1"/>
    <x v="1"/>
    <s v="Founder"/>
    <x v="3"/>
    <x v="3"/>
    <s v="My organization"/>
    <m/>
    <s v="Myself"/>
    <s v="The world!"/>
    <s v="I aim to make social change with technology. The challenges have been to:    1. Identify the right technological bottleneck; the one that constrains society to the greatest degree    2. Solve the problem technologically    3. Get revenue    There's also the persistent problem of recruiting more awesome people to work with us. This has been more difficult than I would like. I think I've been surprised at how few people want to make a change. Some of the best people I know for making change seem to (ironically) want a safe job in a stable institution, or are skeptical of working in a big organization on a mission."/>
    <n v="0"/>
    <n v="1"/>
    <n v="1"/>
    <n v="0"/>
    <n v="1"/>
    <n v="0"/>
    <n v="0"/>
    <s v="Believing.  Heart.  Believing in my heart."/>
    <n v="0"/>
    <n v="1"/>
    <n v="0"/>
    <n v="0"/>
    <n v="1"/>
    <n v="0"/>
    <n v="0"/>
    <s v="Yes"/>
    <x v="0"/>
    <x v="1"/>
  </r>
  <r>
    <x v="1"/>
    <x v="1"/>
    <x v="1"/>
    <s v="Graduate student"/>
    <x v="5"/>
    <x v="0"/>
    <s v="My organization"/>
    <s v="My community"/>
    <s v="Myself"/>
    <m/>
    <s v="Stubborn old guys who are too lazy to put effort into making things better... Stubborn old women who are too afraid to explore something new... Stubborn students who feel entitled to a certain way of this bullshit people call teaching; they are this way because the system trained them to be this way.    More or less convincing people not only to verbally agree that things should be/could be better, but also to agree through action."/>
    <n v="1"/>
    <n v="0"/>
    <n v="0"/>
    <n v="1"/>
    <n v="0"/>
    <n v="0"/>
    <n v="0"/>
    <s v="So far, working with &quot;newbies&quot;. By newbies I mean Freshmen students who are still malleable. By newbies I mean people who are not directly associated with the way the educational system is structured, but are associated because I have brought the situation to light. They are associated through various campus organizations."/>
    <n v="0"/>
    <n v="0"/>
    <n v="0"/>
    <n v="0"/>
    <n v="0"/>
    <n v="0"/>
    <n v="1"/>
    <s v="No"/>
    <x v="0"/>
    <x v="2"/>
  </r>
  <r>
    <x v="0"/>
    <x v="1"/>
    <x v="1"/>
    <s v="founder"/>
    <x v="3"/>
    <x v="3"/>
    <m/>
    <m/>
    <m/>
    <s v="The world!"/>
    <s v="I'm not sure exactly how to prioritize these. Coming from academia, I would say that my biggest challenge was getting organizations to experiment with tools that were intended to help improve some aspect of a larger project (instead of being a comprehensive solution). Integration here is really difficult, and the lack of a clear business case for experimenting held back that focus.     Now that I'm trying to execute some of these visions as a social entrepreneur, I wouldn't say this is my biggest challenge (though it is still hard). I'm most concerned about staying afloat while still growing a passionate team."/>
    <n v="0"/>
    <n v="1"/>
    <n v="1"/>
    <n v="1"/>
    <n v="0"/>
    <n v="0"/>
    <n v="0"/>
    <s v="Not being scared of different areas of expertise. People often box themselves in and don't experiment outside of their current skillset. I like to integrate across social science, programming and design so that I can create UX that is tightly facilitatory of observed need. That said, I don't think I've made too much change yet :-)"/>
    <n v="1"/>
    <n v="0"/>
    <n v="0"/>
    <n v="0"/>
    <n v="0"/>
    <n v="0"/>
    <n v="1"/>
    <s v="Yes"/>
    <x v="1"/>
    <x v="2"/>
  </r>
  <r>
    <x v="1"/>
    <x v="2"/>
    <x v="3"/>
    <s v="executive director"/>
    <x v="3"/>
    <x v="3"/>
    <s v="My organization"/>
    <s v="My community"/>
    <s v="Myself"/>
    <m/>
    <s v="focus"/>
    <n v="0"/>
    <n v="0"/>
    <n v="0"/>
    <n v="0"/>
    <n v="0"/>
    <n v="0"/>
    <n v="1"/>
    <s v="working collaboratively"/>
    <n v="0"/>
    <n v="0"/>
    <n v="0"/>
    <n v="0"/>
    <n v="0"/>
    <n v="1"/>
    <n v="0"/>
    <s v="Yes"/>
    <x v="0"/>
    <x v="1"/>
  </r>
  <r>
    <x v="1"/>
    <x v="1"/>
    <x v="1"/>
    <s v="Growth Hacker"/>
    <x v="2"/>
    <x v="3"/>
    <m/>
    <m/>
    <m/>
    <s v="The world!"/>
    <s v="Self doubt.  When you're just a kid in college or graduate school with a big idea there's no way to know if it actually makes sense or not. There's a tendency to think that if it was such a great idea, someone else (someone famous, accomplished, etc) would already be doing it.  Overcoming that self doubt and realizing that you might just be the person to make the change is the first and most important challenge to overcome."/>
    <n v="0"/>
    <n v="0"/>
    <n v="0"/>
    <n v="0"/>
    <n v="0"/>
    <n v="0"/>
    <n v="1"/>
    <s v="Support from friends and family.  I read a quote from the German poet Geothe along the lines of &quot;once you commit yourself to something completely, resources just seem to materialize.&quot; I've definitely found that to be true."/>
    <n v="1"/>
    <n v="0"/>
    <n v="0"/>
    <n v="0"/>
    <n v="0"/>
    <n v="1"/>
    <n v="0"/>
    <s v="Yes"/>
    <x v="1"/>
    <x v="2"/>
  </r>
  <r>
    <x v="0"/>
    <x v="0"/>
    <x v="2"/>
    <s v="I change it regularly :-)"/>
    <x v="2"/>
    <x v="3"/>
    <m/>
    <m/>
    <s v="Myself"/>
    <s v="The world!"/>
    <s v="Lack of partners in my city... Need designer friends! How can we more easily find one another?"/>
    <n v="0"/>
    <n v="0"/>
    <n v="0"/>
    <n v="0"/>
    <n v="1"/>
    <n v="0"/>
    <n v="0"/>
    <s v="colleagues/clients"/>
    <n v="0"/>
    <n v="0"/>
    <n v="0"/>
    <n v="0"/>
    <n v="0"/>
    <n v="1"/>
    <n v="0"/>
    <s v="Yes"/>
    <x v="0"/>
    <x v="0"/>
  </r>
  <r>
    <x v="0"/>
    <x v="0"/>
    <x v="1"/>
    <s v="Research and Evaluation Manager"/>
    <x v="0"/>
    <x v="2"/>
    <s v="My organization"/>
    <m/>
    <s v="Myself"/>
    <s v="The world!"/>
    <s v="In my organization, the biggest obstacle is when don't take the time to do some deep reflection on *how* we want to make change and then hone in and focus on those decisions."/>
    <n v="0"/>
    <n v="0"/>
    <n v="0"/>
    <n v="0"/>
    <n v="0"/>
    <n v="0"/>
    <n v="1"/>
    <s v="Being surrounded by passionate people."/>
    <n v="0"/>
    <n v="0"/>
    <n v="0"/>
    <n v="0"/>
    <n v="0"/>
    <n v="1"/>
    <n v="0"/>
    <s v="Yes"/>
    <x v="1"/>
    <x v="1"/>
  </r>
  <r>
    <x v="0"/>
    <x v="1"/>
    <x v="0"/>
    <s v="Principal enterprise architect"/>
    <x v="6"/>
    <x v="0"/>
    <s v="My organization"/>
    <m/>
    <m/>
    <m/>
    <s v="conquering people and organization's fear of unknown."/>
    <n v="0"/>
    <n v="0"/>
    <n v="0"/>
    <n v="0"/>
    <n v="0"/>
    <n v="1"/>
    <n v="0"/>
    <s v="constant selling up, down, side ways. give people time to digest the concept that I'm championing."/>
    <n v="1"/>
    <n v="0"/>
    <n v="0"/>
    <n v="0"/>
    <n v="0"/>
    <n v="0"/>
    <n v="1"/>
    <s v="Yes"/>
    <x v="0"/>
    <x v="4"/>
  </r>
  <r>
    <x v="1"/>
    <x v="1"/>
    <x v="3"/>
    <s v="Sr. Manager, Operational Excellence"/>
    <x v="6"/>
    <x v="0"/>
    <s v="My organization"/>
    <m/>
    <s v="Myself"/>
    <m/>
    <s v="People not open to change."/>
    <n v="0"/>
    <n v="0"/>
    <n v="0"/>
    <n v="1"/>
    <n v="0"/>
    <n v="0"/>
    <n v="0"/>
    <s v="Recruiting others who are respected leaders to help with the change I am promoting."/>
    <n v="0"/>
    <n v="0"/>
    <n v="0"/>
    <n v="0"/>
    <n v="0"/>
    <n v="1"/>
    <n v="0"/>
    <s v="Yes"/>
    <x v="0"/>
    <x v="3"/>
  </r>
  <r>
    <x v="1"/>
    <x v="0"/>
    <x v="0"/>
    <s v="nutrition therapist"/>
    <x v="1"/>
    <x v="1"/>
    <s v="My organization"/>
    <s v="My community"/>
    <s v="Myself"/>
    <s v="The world!"/>
    <s v="Money/resources."/>
    <n v="0"/>
    <n v="0"/>
    <n v="1"/>
    <n v="0"/>
    <n v="0"/>
    <n v="0"/>
    <n v="0"/>
    <s v="Networking with like minded individuals who believe in me and know what gifts I have to offer the world."/>
    <n v="0"/>
    <n v="0"/>
    <n v="0"/>
    <n v="0"/>
    <n v="0"/>
    <n v="1"/>
    <n v="0"/>
    <s v="Yes"/>
    <x v="1"/>
    <x v="0"/>
  </r>
  <r>
    <x v="0"/>
    <x v="0"/>
    <x v="0"/>
    <s v="House slave/author"/>
    <x v="1"/>
    <x v="1"/>
    <m/>
    <m/>
    <s v="Myself"/>
    <s v="The world!"/>
    <s v="Lack of time and energy"/>
    <n v="0"/>
    <n v="0"/>
    <n v="1"/>
    <n v="0"/>
    <n v="0"/>
    <n v="0"/>
    <n v="0"/>
    <s v="Feeling inspired by specific acts and people"/>
    <n v="0"/>
    <n v="0"/>
    <n v="0"/>
    <n v="0"/>
    <n v="0"/>
    <n v="1"/>
    <n v="0"/>
    <s v="No"/>
    <x v="0"/>
    <x v="2"/>
  </r>
  <r>
    <x v="1"/>
    <x v="2"/>
    <x v="2"/>
    <s v="Chief"/>
    <x v="3"/>
    <x v="3"/>
    <m/>
    <s v="My community"/>
    <m/>
    <m/>
    <s v="I work in education policy. Biggest obstacles are politics and bureaucracy. Also, the general way in which the nonprofit sector doesn't invest in organizational capacity has left me at mid-career feeling overworked and burned out."/>
    <n v="0"/>
    <n v="0"/>
    <n v="1"/>
    <n v="1"/>
    <n v="0"/>
    <n v="0"/>
    <n v="0"/>
    <s v="Dedicated, inspired leaders who encourage me. The willingness to take initiative."/>
    <n v="0"/>
    <n v="0"/>
    <n v="0"/>
    <n v="0"/>
    <n v="1"/>
    <n v="1"/>
    <n v="0"/>
    <s v="Yes"/>
    <x v="0"/>
    <x v="1"/>
  </r>
  <r>
    <x v="1"/>
    <x v="0"/>
    <x v="1"/>
    <s v="Associate director, corporate partnerships."/>
    <x v="3"/>
    <x v="0"/>
    <s v="My organization"/>
    <m/>
    <s v="Myself"/>
    <s v="The world!"/>
    <s v="Job: lack of empowerment.   Self: fear   The world: not knowing how to make change and what change to make."/>
    <n v="0"/>
    <n v="1"/>
    <n v="0"/>
    <n v="1"/>
    <n v="0"/>
    <n v="1"/>
    <n v="0"/>
    <s v="Having confidence and a long term vision with a feasible plan. Also the ability to tackle challenges when (because they will) arise."/>
    <n v="1"/>
    <n v="0"/>
    <n v="0"/>
    <n v="0"/>
    <n v="0"/>
    <n v="0"/>
    <n v="1"/>
    <s v="Yes"/>
    <x v="1"/>
    <x v="2"/>
  </r>
  <r>
    <x v="1"/>
    <x v="1"/>
    <x v="0"/>
    <s v="Executive Director"/>
    <x v="3"/>
    <x v="4"/>
    <s v="My organization"/>
    <s v="My community"/>
    <m/>
    <m/>
    <s v="The biggest obstacle for making change has been maintaining momentum following each subsequent update/improvement/release. The work cycles in an all-volunteer nonprofit tech startup (Flash Volunteer in Seattle) is grueling, and without a real marketing budget (or any budget, for that matter), it's tough to stay fixed in the public's mind for the amount of time needed to establish real traction."/>
    <n v="0"/>
    <n v="0"/>
    <n v="1"/>
    <n v="1"/>
    <n v="0"/>
    <n v="0"/>
    <n v="1"/>
    <s v="Mentors and free trainings (maybe they were more like support groups...) have helped me maintain my focus and motivation over the course of launching, maintaining, and sustaining Flash Volunteer."/>
    <n v="1"/>
    <n v="0"/>
    <n v="0"/>
    <n v="0"/>
    <n v="0"/>
    <n v="1"/>
    <n v="0"/>
    <s v="Yes"/>
    <x v="0"/>
    <x v="1"/>
  </r>
  <r>
    <x v="1"/>
    <x v="0"/>
    <x v="4"/>
    <s v="Community Organizer"/>
    <x v="2"/>
    <x v="3"/>
    <s v="My organization"/>
    <s v="My community"/>
    <s v="Myself"/>
    <s v="The world!"/>
    <s v="Finding the right place/spot/organization/group of people to work with."/>
    <n v="0"/>
    <n v="1"/>
    <n v="0"/>
    <n v="0"/>
    <n v="0"/>
    <n v="0"/>
    <n v="0"/>
    <s v="Mentors. The right resources."/>
    <n v="0"/>
    <n v="0"/>
    <n v="0"/>
    <n v="0"/>
    <n v="0"/>
    <n v="1"/>
    <n v="0"/>
    <s v="Yes"/>
    <x v="0"/>
    <x v="0"/>
  </r>
  <r>
    <x v="1"/>
    <x v="0"/>
    <x v="2"/>
    <s v="Founder"/>
    <x v="3"/>
    <x v="3"/>
    <m/>
    <m/>
    <m/>
    <s v="The world!"/>
    <s v="Communications is key to moving people. Many sustainable food organizations add on communications as an after-thought."/>
    <n v="1"/>
    <n v="0"/>
    <n v="0"/>
    <n v="0"/>
    <n v="0"/>
    <n v="0"/>
    <n v="0"/>
    <s v="Building a strong community of thinkers, do-ers and leaders who work together, support each other, and, well... lean in!"/>
    <n v="0"/>
    <n v="0"/>
    <n v="0"/>
    <n v="0"/>
    <n v="0"/>
    <n v="1"/>
    <n v="0"/>
    <s v="Yes"/>
    <x v="1"/>
    <x v="0"/>
  </r>
  <r>
    <x v="0"/>
    <x v="1"/>
    <x v="0"/>
    <s v="Planner"/>
    <x v="2"/>
    <x v="0"/>
    <s v="My organization"/>
    <s v="My community"/>
    <s v="Myself"/>
    <s v="The world!"/>
    <s v="Competing interests"/>
    <n v="0"/>
    <n v="0"/>
    <n v="0"/>
    <n v="1"/>
    <n v="0"/>
    <n v="0"/>
    <n v="0"/>
    <s v="Clarity of heart"/>
    <n v="0"/>
    <n v="1"/>
    <n v="0"/>
    <n v="0"/>
    <n v="0"/>
    <n v="0"/>
    <n v="0"/>
    <s v="Yes"/>
    <x v="0"/>
    <x v="3"/>
  </r>
  <r>
    <x v="1"/>
    <x v="2"/>
    <x v="6"/>
    <s v="Executive coach and Instructor"/>
    <x v="2"/>
    <x v="0"/>
    <s v="My organization"/>
    <s v="My community"/>
    <s v="Myself"/>
    <m/>
    <s v="Our collective difficulty in dealing with and expressing our emotions, particularly (but not exclusively) emotions stirred up by change!"/>
    <n v="1"/>
    <n v="0"/>
    <n v="0"/>
    <n v="0"/>
    <n v="0"/>
    <n v="0"/>
    <n v="1"/>
    <s v="Walking the talk. Pushing to change and grow myself and dealing with the (often uncomfortable) emotions that result."/>
    <n v="0"/>
    <n v="1"/>
    <n v="0"/>
    <n v="0"/>
    <n v="1"/>
    <n v="0"/>
    <n v="0"/>
    <s v="No"/>
    <x v="2"/>
    <x v="5"/>
  </r>
  <r>
    <x v="0"/>
    <x v="1"/>
    <x v="2"/>
    <s v="Director of Strategic Organizational Initiatives"/>
    <x v="6"/>
    <x v="0"/>
    <s v="My organization"/>
    <s v="My community"/>
    <s v="Myself"/>
    <s v="The world!"/>
    <s v="The engrained, culturally embedded infrastructure that makes organizational life very rigid and hostile to change."/>
    <n v="0"/>
    <n v="0"/>
    <n v="0"/>
    <n v="1"/>
    <n v="0"/>
    <n v="0"/>
    <n v="0"/>
    <s v="persistence and a willingness to work through challenging situations and people."/>
    <n v="1"/>
    <n v="0"/>
    <n v="0"/>
    <n v="0"/>
    <n v="0"/>
    <n v="0"/>
    <n v="0"/>
    <s v="Yes"/>
    <x v="0"/>
    <x v="2"/>
  </r>
  <r>
    <x v="1"/>
    <x v="2"/>
    <x v="6"/>
    <m/>
    <x v="7"/>
    <x v="6"/>
    <s v="My organization"/>
    <s v="My community"/>
    <s v="Myself"/>
    <s v="The world!"/>
    <s v="Identifying goals and realistically understanding personal ability and talent/skills to meet those goals."/>
    <n v="0"/>
    <n v="1"/>
    <n v="0"/>
    <n v="0"/>
    <n v="0"/>
    <n v="0"/>
    <n v="0"/>
    <s v="Perspective, disusing with and learning from other changemakers, affirmation from others"/>
    <n v="0"/>
    <n v="0"/>
    <n v="0"/>
    <n v="0"/>
    <n v="0"/>
    <n v="1"/>
    <n v="1"/>
    <m/>
    <x v="2"/>
    <x v="5"/>
  </r>
  <r>
    <x v="0"/>
    <x v="1"/>
    <x v="0"/>
    <s v="editor"/>
    <x v="2"/>
    <x v="3"/>
    <s v="My organization"/>
    <s v="My community"/>
    <s v="Myself"/>
    <s v="The world!"/>
    <s v="People are convinced they understand problems, but what they &quot;know&quot; isn't so."/>
    <n v="0"/>
    <n v="1"/>
    <n v="0"/>
    <n v="0"/>
    <n v="0"/>
    <n v="0"/>
    <n v="0"/>
    <s v="hard work, long hours."/>
    <n v="1"/>
    <n v="0"/>
    <n v="0"/>
    <n v="0"/>
    <n v="0"/>
    <n v="0"/>
    <n v="0"/>
    <s v="Yes"/>
    <x v="1"/>
    <x v="0"/>
  </r>
  <r>
    <x v="1"/>
    <x v="2"/>
    <x v="5"/>
    <s v="free lance musician"/>
    <x v="1"/>
    <x v="1"/>
    <s v="My organization"/>
    <m/>
    <s v="Myself"/>
    <m/>
    <s v="Afraid to take risks and fail."/>
    <n v="0"/>
    <n v="0"/>
    <n v="0"/>
    <n v="0"/>
    <n v="0"/>
    <n v="1"/>
    <n v="0"/>
    <s v="Support of others"/>
    <n v="0"/>
    <n v="0"/>
    <n v="0"/>
    <n v="0"/>
    <n v="0"/>
    <n v="1"/>
    <n v="0"/>
    <s v="No"/>
    <x v="1"/>
    <x v="4"/>
  </r>
  <r>
    <x v="0"/>
    <x v="0"/>
    <x v="0"/>
    <s v="Special Projects Manager"/>
    <x v="0"/>
    <x v="0"/>
    <s v="My organization"/>
    <m/>
    <s v="Myself"/>
    <s v="The world!"/>
    <s v="I think it I had to boil down all of the various obstacles, barriers and causes for slowed progress in change that they would all fall into the category of fear. On an organizational level this includes things like fear of failure, of the departure from what one knows and is comfortable with, that I or my colleagues will not be able to what is required in a new model, that previously grounded and productive relationships will be disrupted by change, that people will be unhappy with the change or - on a deeply personally level - that one will not be accepted as a champion of change. For personal change within myself and my life I have found many of the same apply."/>
    <n v="0"/>
    <n v="0"/>
    <n v="0"/>
    <n v="1"/>
    <n v="0"/>
    <n v="1"/>
    <n v="0"/>
    <s v="Focus on the outcomes and results. I have always had an internal drive that is activated by possibilities and positive results and the greatest ability to make change has been when I am able to engage others in a way that activate the same internal motivation/drive on a scale that is big enough to overcome the fears that may be getting in the way"/>
    <n v="1"/>
    <n v="0"/>
    <n v="0"/>
    <n v="0"/>
    <n v="1"/>
    <n v="0"/>
    <n v="1"/>
    <s v="Yes"/>
    <x v="0"/>
    <x v="0"/>
  </r>
  <r>
    <x v="0"/>
    <x v="0"/>
    <x v="3"/>
    <s v="Project Manager"/>
    <x v="0"/>
    <x v="0"/>
    <s v="My organization"/>
    <s v="My community"/>
    <s v="Myself"/>
    <s v="The world!"/>
    <s v="Peoples resistance to change."/>
    <n v="0"/>
    <n v="0"/>
    <n v="0"/>
    <n v="1"/>
    <n v="0"/>
    <n v="0"/>
    <n v="0"/>
    <s v="Validating people's worth."/>
    <n v="0"/>
    <n v="0"/>
    <n v="0"/>
    <n v="0"/>
    <n v="1"/>
    <n v="0"/>
    <n v="0"/>
    <s v="No"/>
    <x v="0"/>
    <x v="0"/>
  </r>
  <r>
    <x v="1"/>
    <x v="1"/>
    <x v="3"/>
    <s v="General COunsel"/>
    <x v="2"/>
    <x v="0"/>
    <m/>
    <m/>
    <m/>
    <s v="The world!"/>
    <s v="Achieving a common understanding of the rights of individuals and the role of the State."/>
    <n v="0"/>
    <n v="1"/>
    <n v="0"/>
    <n v="0"/>
    <n v="0"/>
    <n v="0"/>
    <n v="0"/>
    <s v="Patience and clarity of message."/>
    <n v="1"/>
    <n v="0"/>
    <n v="0"/>
    <n v="0"/>
    <n v="0"/>
    <n v="0"/>
    <n v="1"/>
    <s v="No"/>
    <x v="0"/>
    <x v="2"/>
  </r>
  <r>
    <x v="0"/>
    <x v="0"/>
    <x v="2"/>
    <s v="Strategist | Leadership Advisor | Disruptor"/>
    <x v="1"/>
    <x v="1"/>
    <m/>
    <s v="My community"/>
    <s v="Myself"/>
    <s v="The world!"/>
    <s v="helping folks understand complexity--how to assemble it and then how to work through it"/>
    <n v="1"/>
    <n v="1"/>
    <n v="0"/>
    <n v="0"/>
    <n v="0"/>
    <n v="0"/>
    <n v="0"/>
    <s v="KICK ASS Process and then modeling the meme through an organization"/>
    <n v="0"/>
    <n v="0"/>
    <n v="0"/>
    <n v="0"/>
    <n v="1"/>
    <n v="0"/>
    <n v="1"/>
    <s v="No"/>
    <x v="0"/>
    <x v="0"/>
  </r>
  <r>
    <x v="1"/>
    <x v="2"/>
    <x v="1"/>
    <s v="Founder / Chief Technology Officer"/>
    <x v="3"/>
    <x v="3"/>
    <s v="My organization"/>
    <s v="My community"/>
    <s v="Myself"/>
    <s v="The world!"/>
    <s v="making time - too much to do, so little time"/>
    <n v="0"/>
    <n v="0"/>
    <n v="1"/>
    <n v="0"/>
    <n v="0"/>
    <n v="0"/>
    <n v="0"/>
    <s v="focusing on fewer projects"/>
    <n v="1"/>
    <n v="0"/>
    <n v="0"/>
    <n v="0"/>
    <n v="0"/>
    <n v="0"/>
    <n v="1"/>
    <s v="No"/>
    <x v="1"/>
    <x v="1"/>
  </r>
  <r>
    <x v="0"/>
    <x v="0"/>
    <x v="0"/>
    <s v="Director of Merchant Relations"/>
    <x v="6"/>
    <x v="3"/>
    <s v="My organization"/>
    <s v="My community"/>
    <s v="Myself"/>
    <s v="The world!"/>
    <s v="Wanting to be liked and to stay nice to people."/>
    <n v="0"/>
    <n v="0"/>
    <n v="0"/>
    <n v="0"/>
    <n v="0"/>
    <n v="1"/>
    <n v="0"/>
    <s v="Seeing the impact of my efforts and feeling appreciated for my authenticity."/>
    <n v="0"/>
    <n v="0"/>
    <n v="0"/>
    <n v="1"/>
    <n v="0"/>
    <n v="1"/>
    <n v="0"/>
    <s v="No"/>
    <x v="1"/>
    <x v="1"/>
  </r>
  <r>
    <x v="0"/>
    <x v="0"/>
    <x v="0"/>
    <s v="Supervisor, Software Engineering"/>
    <x v="0"/>
    <x v="0"/>
    <s v="My organization"/>
    <s v="My community"/>
    <s v="Myself"/>
    <s v="The world!"/>
    <s v="Finding the time to put programs of change into practice while distracted by other obligations. Would like to see change agency be an 'assigned' part of my daily work role. Have no issues in my volunteer time."/>
    <n v="0"/>
    <n v="0"/>
    <n v="1"/>
    <n v="1"/>
    <n v="0"/>
    <n v="0"/>
    <n v="0"/>
    <s v="Regular practice of check in with myself, daily, weekly, monthly on my goals for creating change in myself, my org and community. Reassessing goals regularly, dropping what no longer makes sense and not taking myself to task for not being able to accomplish everything."/>
    <n v="1"/>
    <n v="1"/>
    <n v="0"/>
    <n v="0"/>
    <n v="0"/>
    <n v="0"/>
    <n v="1"/>
    <s v="No"/>
    <x v="0"/>
    <x v="1"/>
  </r>
  <r>
    <x v="0"/>
    <x v="1"/>
    <x v="1"/>
    <m/>
    <x v="7"/>
    <x v="6"/>
    <m/>
    <s v="My community"/>
    <m/>
    <s v="The world!"/>
    <s v="The world's misunderstanding of what Esperanto is"/>
    <n v="1"/>
    <n v="1"/>
    <n v="0"/>
    <n v="0"/>
    <n v="0"/>
    <n v="0"/>
    <n v="0"/>
    <s v="Realizing that most of the way we present Esperanto is wrong. When we present it as a tool for learning other languages, people are typically much more receptive, such as in this blog post: http://www.fluentin3months.com/2-weeks-of-esperanto/ or this TEDx Talk: http://www.youtube.com/watch?v=8gSAkUOElsg"/>
    <n v="0"/>
    <n v="0"/>
    <n v="1"/>
    <n v="0"/>
    <n v="0"/>
    <n v="0"/>
    <n v="1"/>
    <m/>
    <x v="2"/>
    <x v="5"/>
  </r>
  <r>
    <x v="0"/>
    <x v="1"/>
    <x v="0"/>
    <s v="President"/>
    <x v="3"/>
    <x v="2"/>
    <s v="My organization"/>
    <s v="My community"/>
    <s v="Myself"/>
    <s v="The world!"/>
    <s v="Time."/>
    <n v="0"/>
    <n v="0"/>
    <n v="1"/>
    <n v="0"/>
    <n v="0"/>
    <n v="0"/>
    <n v="0"/>
    <s v="Connecting with others with creative ideas."/>
    <n v="0"/>
    <n v="0"/>
    <n v="0"/>
    <n v="0"/>
    <n v="0"/>
    <n v="1"/>
    <n v="0"/>
    <s v="Yes"/>
    <x v="0"/>
    <x v="1"/>
  </r>
  <r>
    <x v="1"/>
    <x v="2"/>
    <x v="0"/>
    <s v="Vice President, operations m&amp;a"/>
    <x v="3"/>
    <x v="0"/>
    <s v="My organization"/>
    <m/>
    <s v="Myself"/>
    <m/>
    <s v="Habits, workflows, processes that constitute current state"/>
    <n v="0"/>
    <n v="0"/>
    <n v="0"/>
    <n v="1"/>
    <n v="0"/>
    <n v="0"/>
    <n v="0"/>
    <s v="Have a vision, start small, don't give up."/>
    <n v="1"/>
    <n v="0"/>
    <n v="0"/>
    <n v="0"/>
    <n v="0"/>
    <n v="0"/>
    <n v="1"/>
    <s v="Yes"/>
    <x v="0"/>
    <x v="0"/>
  </r>
  <r>
    <x v="0"/>
    <x v="0"/>
    <x v="0"/>
    <s v="I have 3 jobs: consultant &amp; coach, program catalyst, and adjunct professor"/>
    <x v="1"/>
    <x v="3"/>
    <s v="My organization"/>
    <s v="My community"/>
    <s v="Myself"/>
    <s v="The world!"/>
    <s v="People that don't get that transformation on organizational level requires transformation on the individual level.  Can't have everyone stay the same and have the organization/community change."/>
    <n v="0"/>
    <n v="1"/>
    <n v="0"/>
    <n v="1"/>
    <n v="0"/>
    <n v="0"/>
    <n v="0"/>
    <s v="Coming with both experiential, real-world knowledge and theoretical knowledge with a stance of inquiry, partnership, integrity and friendliness."/>
    <n v="0"/>
    <n v="0"/>
    <n v="1"/>
    <n v="0"/>
    <n v="1"/>
    <n v="0"/>
    <n v="0"/>
    <s v="Yes"/>
    <x v="0"/>
    <x v="1"/>
  </r>
  <r>
    <x v="0"/>
    <x v="1"/>
    <x v="0"/>
    <s v="Software Engineer"/>
    <x v="2"/>
    <x v="3"/>
    <s v="My organization"/>
    <s v="My community"/>
    <s v="Myself"/>
    <s v="The world!"/>
    <s v="Procrastination. Fear that I or my work won't be accepted. Not understanding whether I'm wasting my time."/>
    <n v="0"/>
    <n v="1"/>
    <n v="0"/>
    <n v="0"/>
    <n v="0"/>
    <n v="1"/>
    <n v="0"/>
    <s v="I can't decide between &quot;Constant terror at my own mortality&quot; and &quot;Dumb luck.&quot;"/>
    <n v="1"/>
    <n v="0"/>
    <n v="0"/>
    <n v="0"/>
    <n v="0"/>
    <n v="0"/>
    <n v="0"/>
    <s v="Yes"/>
    <x v="1"/>
    <x v="2"/>
  </r>
  <r>
    <x v="1"/>
    <x v="1"/>
    <x v="1"/>
    <s v="Campus LIfe Coordinator"/>
    <x v="2"/>
    <x v="2"/>
    <s v="My organization"/>
    <m/>
    <m/>
    <m/>
    <s v="The &quot;that won't work&quot; mentality, closely related to the &quot;we tried that once before (ten years ago) and it didn't work&quot; frame of mind. Even if the system is broken, it seems most people are reluctant to give it up."/>
    <n v="0"/>
    <n v="0"/>
    <n v="0"/>
    <n v="1"/>
    <n v="0"/>
    <n v="0"/>
    <n v="0"/>
    <s v="Like-minded individuals."/>
    <n v="0"/>
    <n v="0"/>
    <n v="0"/>
    <n v="0"/>
    <n v="0"/>
    <n v="1"/>
    <n v="0"/>
    <s v="Yes"/>
    <x v="0"/>
    <x v="1"/>
  </r>
  <r>
    <x v="0"/>
    <x v="0"/>
    <x v="0"/>
    <s v="Sr. Manager Learning &amp; Organization Development"/>
    <x v="6"/>
    <x v="0"/>
    <s v="My organization"/>
    <m/>
    <s v="Myself"/>
    <m/>
    <s v="Fear and lack of understanding of how."/>
    <n v="0"/>
    <n v="1"/>
    <n v="0"/>
    <n v="0"/>
    <n v="0"/>
    <n v="1"/>
    <n v="0"/>
    <s v="Patience and envisioning what I want."/>
    <n v="1"/>
    <n v="0"/>
    <n v="0"/>
    <n v="0"/>
    <n v="0"/>
    <n v="0"/>
    <n v="1"/>
    <s v="Yes"/>
    <x v="0"/>
    <x v="0"/>
  </r>
  <r>
    <x v="1"/>
    <x v="2"/>
    <x v="0"/>
    <s v="self"/>
    <x v="1"/>
    <x v="1"/>
    <s v="My organization"/>
    <s v="My community"/>
    <s v="Myself"/>
    <s v="The world!"/>
    <s v="Distraction."/>
    <n v="0"/>
    <n v="0"/>
    <n v="0"/>
    <n v="0"/>
    <n v="0"/>
    <n v="0"/>
    <n v="1"/>
    <s v="Focused work."/>
    <n v="1"/>
    <n v="0"/>
    <n v="0"/>
    <n v="0"/>
    <n v="0"/>
    <n v="0"/>
    <n v="0"/>
    <s v="Yes"/>
    <x v="0"/>
    <x v="2"/>
  </r>
  <r>
    <x v="0"/>
    <x v="1"/>
    <x v="0"/>
    <s v="Unemployed."/>
    <x v="4"/>
    <x v="4"/>
    <m/>
    <m/>
    <s v="Myself"/>
    <s v="The world!"/>
    <s v="Lack of self-discipline."/>
    <n v="0"/>
    <n v="0"/>
    <n v="0"/>
    <n v="0"/>
    <n v="0"/>
    <n v="0"/>
    <n v="1"/>
    <s v="Persistence of desire: in the few cases where I've successfully changed something, it's because I kept trying for many years."/>
    <n v="1"/>
    <n v="0"/>
    <n v="0"/>
    <n v="0"/>
    <n v="0"/>
    <n v="0"/>
    <n v="0"/>
    <s v="No"/>
    <x v="1"/>
    <x v="1"/>
  </r>
  <r>
    <x v="1"/>
    <x v="1"/>
    <x v="1"/>
    <s v="Head of Customer Love"/>
    <x v="6"/>
    <x v="3"/>
    <s v="My organization"/>
    <s v="My community"/>
    <s v="Myself"/>
    <s v="The world!"/>
    <s v="Being able to understand the intersection of the world greatest need, my interests and passion, and my particular skills."/>
    <n v="0"/>
    <n v="1"/>
    <n v="0"/>
    <n v="0"/>
    <n v="0"/>
    <n v="0"/>
    <n v="0"/>
    <s v="Being self aware, seeing more of the world, understanding how collaboration can create faster growth."/>
    <n v="0"/>
    <n v="1"/>
    <n v="1"/>
    <n v="0"/>
    <n v="0"/>
    <n v="0"/>
    <n v="1"/>
    <s v="No"/>
    <x v="0"/>
    <x v="0"/>
  </r>
  <r>
    <x v="0"/>
    <x v="0"/>
    <x v="3"/>
    <s v="Program Manager"/>
    <x v="0"/>
    <x v="3"/>
    <s v="My organization"/>
    <s v="My community"/>
    <s v="Myself"/>
    <m/>
    <s v="Getting people to listen to me; over the years I have reluctantly come to the realization that is partial because I am female. I call it the Cassandra curse, after the Greek myth about the seer who no one would take seriously."/>
    <n v="1"/>
    <n v="0"/>
    <n v="0"/>
    <n v="1"/>
    <n v="0"/>
    <n v="0"/>
    <n v="0"/>
    <s v="Persistence and Luck. Persistence allows me to keep pushing when the institutions resist new ideas. Luck is finding people who are willing to help me push and take advantage of timing to move things forward, no matter how incremental it might be."/>
    <n v="1"/>
    <n v="0"/>
    <n v="0"/>
    <n v="0"/>
    <n v="0"/>
    <n v="1"/>
    <n v="0"/>
    <s v="Yes"/>
    <x v="0"/>
    <x v="0"/>
  </r>
  <r>
    <x v="0"/>
    <x v="1"/>
    <x v="1"/>
    <s v="Co-founder"/>
    <x v="3"/>
    <x v="3"/>
    <m/>
    <m/>
    <s v="Myself"/>
    <s v="The world!"/>
    <s v="For world change, identifying (and getting interest from) larger institutions that are moving in the same direction.    For personal change, probably diligence/commitment: I can make changes in my life, but it takes some effort to turn them into daily habits."/>
    <n v="0"/>
    <n v="0"/>
    <n v="0"/>
    <n v="0"/>
    <n v="1"/>
    <n v="0"/>
    <n v="1"/>
    <s v="Finding people who want to make similar changes (which is in turn helped by talking freely about the sort of change you want to make!)    Also: quick prototyping/testing of different ideas - this also helps, not least because it gives you something concrete to talk about."/>
    <n v="0"/>
    <n v="0"/>
    <n v="0"/>
    <n v="0"/>
    <n v="0"/>
    <n v="1"/>
    <n v="1"/>
    <s v="No"/>
    <x v="0"/>
    <x v="1"/>
  </r>
  <r>
    <x v="0"/>
    <x v="1"/>
    <x v="0"/>
    <s v="Executive Creative Director"/>
    <x v="6"/>
    <x v="0"/>
    <s v="My organization"/>
    <m/>
    <m/>
    <m/>
    <s v="Fear: a) of changing too quickly away from &quot;the way it is&quot;. b) due to wrath from large egos within the c-suite"/>
    <n v="0"/>
    <n v="0"/>
    <n v="0"/>
    <n v="1"/>
    <n v="0"/>
    <n v="0"/>
    <n v="0"/>
    <s v="Leading by example, soft skills, positivity"/>
    <n v="0"/>
    <n v="0"/>
    <n v="0"/>
    <n v="0"/>
    <n v="1"/>
    <n v="0"/>
    <n v="0"/>
    <s v="No"/>
    <x v="0"/>
    <x v="1"/>
  </r>
  <r>
    <x v="0"/>
    <x v="0"/>
    <x v="0"/>
    <s v="senior program officer"/>
    <x v="6"/>
    <x v="2"/>
    <s v="My organization"/>
    <s v="My community"/>
    <s v="Myself"/>
    <s v="The world!"/>
    <s v="Changing one's mindset is not an easy task - behavior change, media/external forces."/>
    <n v="0"/>
    <n v="0"/>
    <n v="0"/>
    <n v="1"/>
    <n v="0"/>
    <n v="0"/>
    <n v="0"/>
    <s v="enlarging my circle of support with others who have made some headway and share the mindset/toolbox/philosophy that I want to move towards"/>
    <n v="0"/>
    <n v="0"/>
    <n v="0"/>
    <n v="0"/>
    <n v="0"/>
    <n v="1"/>
    <n v="0"/>
    <s v="Yes"/>
    <x v="1"/>
    <x v="0"/>
  </r>
  <r>
    <x v="0"/>
    <x v="1"/>
    <x v="1"/>
    <s v="Executive Director"/>
    <x v="3"/>
    <x v="3"/>
    <s v="My organization"/>
    <s v="My community"/>
    <s v="Myself"/>
    <s v="The world!"/>
    <s v="Figuring out how to do it in a way that I am not continually distracted by fundraising needs and stressed out by financial insecurity on the organizational and personal level. This stress detracts dramatically from my ability to make change."/>
    <n v="0"/>
    <n v="0"/>
    <n v="1"/>
    <n v="0"/>
    <n v="0"/>
    <n v="0"/>
    <n v="1"/>
    <s v="That's a hard question. Supportive board members and volunteers as well as generous donors are at the top of my very long list."/>
    <n v="0"/>
    <n v="0"/>
    <n v="0"/>
    <n v="0"/>
    <n v="0"/>
    <n v="1"/>
    <n v="0"/>
    <s v="Yes"/>
    <x v="0"/>
    <x v="0"/>
  </r>
  <r>
    <x v="0"/>
    <x v="0"/>
    <x v="2"/>
    <s v="President and Founder"/>
    <x v="3"/>
    <x v="1"/>
    <m/>
    <s v="My community"/>
    <s v="Myself"/>
    <s v="The world!"/>
    <s v="Personal, individual, community and public will"/>
    <n v="0"/>
    <n v="0"/>
    <n v="0"/>
    <n v="1"/>
    <n v="0"/>
    <n v="0"/>
    <n v="1"/>
    <s v="Getting support and making time"/>
    <n v="0"/>
    <n v="0"/>
    <n v="0"/>
    <n v="0"/>
    <n v="0"/>
    <n v="1"/>
    <n v="1"/>
    <s v="Yes"/>
    <x v="0"/>
    <x v="1"/>
  </r>
  <r>
    <x v="0"/>
    <x v="1"/>
    <x v="2"/>
    <s v="Director, Customer Success"/>
    <x v="6"/>
    <x v="0"/>
    <s v="My organization"/>
    <m/>
    <s v="Myself"/>
    <m/>
    <s v="Learning how to explain the benefits of change in a positive way"/>
    <n v="1"/>
    <n v="0"/>
    <n v="0"/>
    <n v="0"/>
    <n v="0"/>
    <n v="0"/>
    <n v="0"/>
    <s v="Being passionate about making that change"/>
    <n v="1"/>
    <n v="0"/>
    <n v="0"/>
    <n v="0"/>
    <n v="0"/>
    <n v="0"/>
    <n v="0"/>
    <s v="No"/>
    <x v="1"/>
    <x v="1"/>
  </r>
  <r>
    <x v="1"/>
    <x v="0"/>
    <x v="5"/>
    <s v="retired attorney/church leader"/>
    <x v="2"/>
    <x v="1"/>
    <s v="My organization"/>
    <s v="My community"/>
    <s v="Myself"/>
    <s v="The world!"/>
    <s v="Not becoming discouraged because policy makers hold entrenched views and opiniongs"/>
    <n v="0"/>
    <n v="0"/>
    <n v="0"/>
    <n v="1"/>
    <n v="0"/>
    <n v="0"/>
    <n v="1"/>
    <s v="Working with others who are like minded.  Group projects."/>
    <n v="0"/>
    <n v="0"/>
    <n v="0"/>
    <n v="0"/>
    <n v="0"/>
    <n v="1"/>
    <n v="0"/>
    <s v="Yes"/>
    <x v="0"/>
    <x v="1"/>
  </r>
  <r>
    <x v="0"/>
    <x v="0"/>
    <x v="3"/>
    <s v="Nonprofit coach &amp; coach trainer"/>
    <x v="1"/>
    <x v="1"/>
    <m/>
    <s v="My community"/>
    <s v="Myself"/>
    <s v="The world!"/>
    <s v="Thinking big, allying w/ visionary partners, funding &amp; how to invite funders, my limiting beliefs... Oh did you want just one?"/>
    <n v="0"/>
    <n v="1"/>
    <n v="0"/>
    <n v="0"/>
    <n v="1"/>
    <n v="0"/>
    <n v="1"/>
    <s v="Visionary partners &amp; allies, experiencing results &amp; being inspired, maintaining a sense of hope, a sense of humor, &amp; a sense of balance (prioritizing other things important to me as well as work)."/>
    <n v="0"/>
    <n v="0"/>
    <n v="0"/>
    <n v="1"/>
    <n v="1"/>
    <n v="1"/>
    <n v="0"/>
    <s v="Yes"/>
    <x v="0"/>
    <x v="0"/>
  </r>
  <r>
    <x v="1"/>
    <x v="2"/>
    <x v="3"/>
    <s v="Bodyworker"/>
    <x v="1"/>
    <x v="1"/>
    <m/>
    <s v="My community"/>
    <s v="Myself"/>
    <m/>
    <s v="Fear of change"/>
    <n v="0"/>
    <n v="0"/>
    <n v="0"/>
    <n v="0"/>
    <n v="0"/>
    <n v="1"/>
    <n v="0"/>
    <s v="Envisioning the change"/>
    <n v="0"/>
    <n v="0"/>
    <n v="0"/>
    <n v="0"/>
    <n v="0"/>
    <n v="0"/>
    <n v="1"/>
    <s v="Yes"/>
    <x v="1"/>
    <x v="0"/>
  </r>
  <r>
    <x v="1"/>
    <x v="2"/>
    <x v="2"/>
    <s v="volunteer"/>
    <x v="1"/>
    <x v="4"/>
    <s v="My organization"/>
    <s v="My community"/>
    <s v="Myself"/>
    <s v="The world!"/>
    <s v="people are distracted by simply trying to survive"/>
    <n v="0"/>
    <n v="0"/>
    <n v="1"/>
    <n v="0"/>
    <n v="0"/>
    <n v="0"/>
    <n v="0"/>
    <s v="meeting of like minded people focused on a specific issue which has 'do-able' problem solving"/>
    <n v="0"/>
    <n v="0"/>
    <n v="0"/>
    <n v="0"/>
    <n v="0"/>
    <n v="1"/>
    <n v="0"/>
    <s v="Yes"/>
    <x v="0"/>
    <x v="1"/>
  </r>
  <r>
    <x v="1"/>
    <x v="0"/>
    <x v="3"/>
    <s v="Nurse Practitioner"/>
    <x v="2"/>
    <x v="5"/>
    <s v="My organization"/>
    <s v="My community"/>
    <s v="Myself"/>
    <s v="The world!"/>
    <s v="Not having enough energy after my hard work life."/>
    <n v="0"/>
    <n v="0"/>
    <n v="1"/>
    <n v="0"/>
    <n v="0"/>
    <n v="0"/>
    <n v="0"/>
    <s v="My larger community of friends"/>
    <n v="0"/>
    <n v="0"/>
    <n v="0"/>
    <n v="0"/>
    <n v="0"/>
    <n v="1"/>
    <n v="0"/>
    <s v="Yes"/>
    <x v="1"/>
    <x v="1"/>
  </r>
  <r>
    <x v="1"/>
    <x v="2"/>
    <x v="0"/>
    <s v="Program Officer"/>
    <x v="2"/>
    <x v="2"/>
    <s v="My organization"/>
    <s v="My community"/>
    <s v="Myself"/>
    <s v="The world!"/>
    <s v="One obstacle is taking things personally. I tend to internalize resistance to my ideas or to the change I seek."/>
    <n v="0"/>
    <n v="0"/>
    <n v="0"/>
    <n v="0"/>
    <n v="0"/>
    <n v="0"/>
    <n v="1"/>
    <s v="When I have been able to see the obstacles and challenges as part of a much larger system than just interpersonal it has helped me get a critical distance. With a little distance I can respond more strategically or I can consider which response will bring me closer to the outcome I seek and which response will take me further away."/>
    <n v="0"/>
    <n v="0"/>
    <n v="1"/>
    <n v="0"/>
    <n v="0"/>
    <n v="0"/>
    <n v="0"/>
    <s v="Yes"/>
    <x v="0"/>
    <x v="2"/>
  </r>
  <r>
    <x v="0"/>
    <x v="0"/>
    <x v="2"/>
    <s v="Director of Communications"/>
    <x v="6"/>
    <x v="2"/>
    <s v="My organization"/>
    <m/>
    <m/>
    <s v="The world!"/>
    <s v="At first, I thought of the process of conceiving and creating a clear vision, and clear steps for getting there. But I think even more challenging is maintaining the energy necessary to stay the course and not get discouraged."/>
    <n v="0"/>
    <n v="0"/>
    <n v="1"/>
    <n v="0"/>
    <n v="0"/>
    <n v="0"/>
    <n v="1"/>
    <s v="Talking with others about the journey and the process."/>
    <n v="0"/>
    <n v="0"/>
    <n v="0"/>
    <n v="0"/>
    <n v="0"/>
    <n v="1"/>
    <n v="0"/>
    <s v="Yes"/>
    <x v="0"/>
    <x v="1"/>
  </r>
  <r>
    <x v="0"/>
    <x v="0"/>
    <x v="0"/>
    <s v="Chief Product Officer"/>
    <x v="3"/>
    <x v="5"/>
    <s v="My organization"/>
    <m/>
    <m/>
    <s v="The world!"/>
    <s v="Knowing which opportunities to pursue that will have the biggest impact."/>
    <n v="0"/>
    <n v="1"/>
    <n v="0"/>
    <n v="0"/>
    <n v="0"/>
    <n v="0"/>
    <n v="0"/>
    <s v="The support and motivation of others."/>
    <n v="0"/>
    <n v="0"/>
    <n v="0"/>
    <n v="0"/>
    <n v="0"/>
    <n v="1"/>
    <n v="0"/>
    <s v="Yes"/>
    <x v="0"/>
    <x v="0"/>
  </r>
  <r>
    <x v="0"/>
    <x v="0"/>
    <x v="0"/>
    <s v="Program Officer"/>
    <x v="2"/>
    <x v="2"/>
    <s v="My organization"/>
    <m/>
    <s v="Myself"/>
    <m/>
    <s v="focusing on just one thing!  there are so so many pieces that contribute to any one problem.I get overwhlemed and cannot decide on a point of entry."/>
    <n v="0"/>
    <n v="1"/>
    <n v="0"/>
    <n v="0"/>
    <n v="0"/>
    <n v="0"/>
    <n v="0"/>
    <s v="The #1 thing for me is time.  TIme to think and learn about what has worked for others, to read and write."/>
    <n v="0"/>
    <n v="0"/>
    <n v="1"/>
    <n v="0"/>
    <n v="0"/>
    <n v="0"/>
    <n v="1"/>
    <s v="Yes"/>
    <x v="1"/>
    <x v="1"/>
  </r>
  <r>
    <x v="0"/>
    <x v="0"/>
    <x v="3"/>
    <s v="VP Communications"/>
    <x v="3"/>
    <x v="5"/>
    <s v="My organization"/>
    <m/>
    <m/>
    <m/>
    <s v="Old habits and attitudes of staff"/>
    <n v="0"/>
    <n v="0"/>
    <n v="0"/>
    <n v="1"/>
    <n v="0"/>
    <n v="0"/>
    <n v="0"/>
    <s v="someone having my back"/>
    <n v="0"/>
    <n v="0"/>
    <n v="0"/>
    <n v="0"/>
    <n v="0"/>
    <n v="1"/>
    <n v="0"/>
    <s v="Yes"/>
    <x v="0"/>
    <x v="1"/>
  </r>
  <r>
    <x v="1"/>
    <x v="1"/>
    <x v="4"/>
    <s v="student"/>
    <x v="2"/>
    <x v="4"/>
    <m/>
    <m/>
    <s v="Myself"/>
    <m/>
    <s v="my self"/>
    <n v="0"/>
    <n v="0"/>
    <n v="0"/>
    <n v="0"/>
    <n v="0"/>
    <n v="0"/>
    <n v="1"/>
    <s v="my self"/>
    <n v="1"/>
    <n v="0"/>
    <n v="0"/>
    <n v="0"/>
    <n v="0"/>
    <n v="0"/>
    <n v="0"/>
    <s v="Yes"/>
    <x v="0"/>
    <x v="2"/>
  </r>
  <r>
    <x v="0"/>
    <x v="0"/>
    <x v="0"/>
    <s v="Senior Research Associate"/>
    <x v="6"/>
    <x v="0"/>
    <s v="My organization"/>
    <m/>
    <m/>
    <m/>
    <s v="Hesitancy/resistance from leadership for change"/>
    <n v="0"/>
    <n v="0"/>
    <n v="0"/>
    <n v="1"/>
    <n v="0"/>
    <n v="0"/>
    <n v="0"/>
    <s v="Working with program level staff to generate ideas and build momentum that way."/>
    <n v="0"/>
    <n v="0"/>
    <n v="0"/>
    <n v="0"/>
    <n v="0"/>
    <n v="1"/>
    <n v="1"/>
    <s v="Yes"/>
    <x v="1"/>
    <x v="0"/>
  </r>
  <r>
    <x v="1"/>
    <x v="2"/>
    <x v="2"/>
    <s v="manager"/>
    <x v="0"/>
    <x v="0"/>
    <s v="My organization"/>
    <m/>
    <s v="Myself"/>
    <m/>
    <s v="Knowing where to start"/>
    <n v="0"/>
    <n v="1"/>
    <n v="0"/>
    <n v="0"/>
    <n v="0"/>
    <n v="0"/>
    <n v="0"/>
    <s v="Knowing I have authority to start"/>
    <n v="0"/>
    <n v="0"/>
    <n v="0"/>
    <n v="0"/>
    <n v="1"/>
    <n v="0"/>
    <n v="0"/>
    <s v="No"/>
    <x v="0"/>
    <x v="1"/>
  </r>
  <r>
    <x v="1"/>
    <x v="2"/>
    <x v="1"/>
    <s v="Assistant Professor of History"/>
    <x v="2"/>
    <x v="0"/>
    <s v="My organization"/>
    <s v="My community"/>
    <m/>
    <m/>
    <s v="Conservative attitudes, intolerance"/>
    <n v="0"/>
    <n v="0"/>
    <n v="0"/>
    <n v="1"/>
    <n v="0"/>
    <n v="0"/>
    <n v="0"/>
    <s v="I try to focus on reaching individuals, not groups"/>
    <n v="0"/>
    <n v="0"/>
    <n v="0"/>
    <n v="0"/>
    <n v="0"/>
    <n v="0"/>
    <n v="1"/>
    <s v="No"/>
    <x v="1"/>
    <x v="2"/>
  </r>
  <r>
    <x v="1"/>
    <x v="2"/>
    <x v="0"/>
    <s v="Program Officer"/>
    <x v="2"/>
    <x v="3"/>
    <s v="My organization"/>
    <s v="My community"/>
    <s v="Myself"/>
    <m/>
    <s v="Not communicating well with people about my vision, and finding commonalities with theirs so we can create a new one together."/>
    <n v="1"/>
    <n v="0"/>
    <n v="0"/>
    <n v="0"/>
    <n v="0"/>
    <n v="0"/>
    <n v="0"/>
    <s v="Amazing, kind, brilliant colleagues."/>
    <n v="0"/>
    <n v="0"/>
    <n v="0"/>
    <n v="0"/>
    <n v="0"/>
    <n v="1"/>
    <n v="0"/>
    <s v="Yes"/>
    <x v="1"/>
    <x v="0"/>
  </r>
  <r>
    <x v="1"/>
    <x v="1"/>
    <x v="2"/>
    <s v="Acquisitions editor"/>
    <x v="2"/>
    <x v="2"/>
    <m/>
    <m/>
    <s v="Myself"/>
    <s v="The world!"/>
    <s v="Deciding which change I should make and then to pursue it consistently. Which means that it takes me a long time to decide and then it isn't easy to stick to it."/>
    <n v="0"/>
    <n v="1"/>
    <n v="0"/>
    <n v="0"/>
    <n v="0"/>
    <n v="0"/>
    <n v="1"/>
    <s v="Having a stable family."/>
    <n v="0"/>
    <n v="0"/>
    <n v="0"/>
    <n v="0"/>
    <n v="0"/>
    <n v="1"/>
    <n v="0"/>
    <s v="No"/>
    <x v="1"/>
    <x v="2"/>
  </r>
  <r>
    <x v="0"/>
    <x v="0"/>
    <x v="0"/>
    <s v="Executive Director"/>
    <x v="3"/>
    <x v="3"/>
    <s v="My organization"/>
    <s v="My community"/>
    <s v="Myself"/>
    <s v="The world!"/>
    <s v="Scaling - finding resources to get to the &quot;next level&quot;"/>
    <n v="0"/>
    <n v="0"/>
    <n v="1"/>
    <n v="0"/>
    <n v="0"/>
    <n v="0"/>
    <n v="0"/>
    <s v="My own passion for the things I do and increasingly compassion for the humanity of others."/>
    <n v="1"/>
    <n v="0"/>
    <n v="0"/>
    <n v="0"/>
    <n v="0"/>
    <n v="0"/>
    <n v="0"/>
    <s v="Yes"/>
    <x v="0"/>
    <x v="0"/>
  </r>
  <r>
    <x v="1"/>
    <x v="1"/>
    <x v="2"/>
    <s v="Leadership and Resilience Catalyst"/>
    <x v="1"/>
    <x v="1"/>
    <m/>
    <m/>
    <m/>
    <s v="The world!"/>
    <s v="Connecting leaders to amplify change efforts"/>
    <n v="0"/>
    <n v="0"/>
    <n v="0"/>
    <n v="0"/>
    <n v="1"/>
    <n v="0"/>
    <n v="0"/>
    <s v="Having an open heart and an open mind."/>
    <n v="0"/>
    <n v="1"/>
    <n v="0"/>
    <n v="0"/>
    <n v="0"/>
    <n v="0"/>
    <n v="0"/>
    <s v="Yes"/>
    <x v="0"/>
    <x v="1"/>
  </r>
  <r>
    <x v="0"/>
    <x v="1"/>
    <x v="0"/>
    <s v="Principal"/>
    <x v="1"/>
    <x v="3"/>
    <s v="My organization"/>
    <s v="My community"/>
    <s v="Myself"/>
    <s v="The world!"/>
    <s v="Understanding what value people see in changing and in sustaining the change--even in situations where people declare that they are working to create change, it's often challenging to see that change happen and then to maintain it."/>
    <n v="0"/>
    <n v="1"/>
    <n v="0"/>
    <n v="0"/>
    <n v="0"/>
    <n v="0"/>
    <n v="0"/>
    <s v="Patience and persistence. Seeing the bigger picture of personal, community, organizational, or global changes (and that change DOES occur) provides hope and helpful lessons for engaging in creating those pathways, however long they might be. Understanding that change takes place based on the coordinated and consistent actions for a group of people is helpful."/>
    <n v="1"/>
    <n v="0"/>
    <n v="1"/>
    <n v="0"/>
    <n v="0"/>
    <n v="0"/>
    <n v="0"/>
    <s v="Yes"/>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4"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8" firstHeaderRow="2" firstDataRow="2" firstDataCol="1"/>
  <pivotFields count="29">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Count of Gender" fld="1" subtotal="count"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13" firstHeaderRow="1" firstDataRow="2" firstDataCol="1"/>
  <pivotFields count="29">
    <pivotField showAll="0"/>
    <pivotField showAll="0"/>
    <pivotField showAll="0"/>
    <pivotField showAll="0"/>
    <pivotField axis="axisRow" showAll="0">
      <items count="9">
        <item x="3"/>
        <item x="0"/>
        <item x="2"/>
        <item x="1"/>
        <item x="6"/>
        <item x="5"/>
        <item x="4"/>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s>
  <rowFields count="1">
    <field x="4"/>
  </rowFields>
  <rowItems count="9">
    <i>
      <x/>
    </i>
    <i>
      <x v="1"/>
    </i>
    <i>
      <x v="2"/>
    </i>
    <i>
      <x v="3"/>
    </i>
    <i>
      <x v="4"/>
    </i>
    <i>
      <x v="5"/>
    </i>
    <i>
      <x v="6"/>
    </i>
    <i>
      <x v="7"/>
    </i>
    <i t="grand">
      <x/>
    </i>
  </rowItems>
  <colFields count="1">
    <field x="-2"/>
  </colFields>
  <colItems count="7">
    <i>
      <x/>
    </i>
    <i i="1">
      <x v="1"/>
    </i>
    <i i="2">
      <x v="2"/>
    </i>
    <i i="3">
      <x v="3"/>
    </i>
    <i i="4">
      <x v="4"/>
    </i>
    <i i="5">
      <x v="5"/>
    </i>
    <i i="6">
      <x v="6"/>
    </i>
  </colItems>
  <dataFields count="7">
    <dataField name="Sum of Discipline, Persistence, &amp; Passion" fld="19" baseField="0" baseItem="0"/>
    <dataField name="Sum of Presence &amp; Self-awareness" fld="20" baseField="0" baseItem="0"/>
    <dataField name="Sum of Knowledge &amp; Experience" fld="21" baseField="0" baseItem="0"/>
    <dataField name="Sum of Feedback &amp; Results" fld="22" baseField="0" baseItem="0"/>
    <dataField name="Sum of Leadership &amp; Personal Development" fld="23" baseField="0" baseItem="0"/>
    <dataField name="Sum of Allies &amp; Supporters" fld="24" baseField="0" baseItem="0"/>
    <dataField name="Sum of Strategy" fld="25"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8" firstHeaderRow="1" firstDataRow="2" firstDataCol="1"/>
  <pivotFields count="29">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s>
  <rowFields count="1">
    <field x="1"/>
  </rowFields>
  <rowItems count="4">
    <i>
      <x/>
    </i>
    <i>
      <x v="1"/>
    </i>
    <i>
      <x v="2"/>
    </i>
    <i t="grand">
      <x/>
    </i>
  </rowItems>
  <colFields count="1">
    <field x="-2"/>
  </colFields>
  <colItems count="7">
    <i>
      <x/>
    </i>
    <i i="1">
      <x v="1"/>
    </i>
    <i i="2">
      <x v="2"/>
    </i>
    <i i="3">
      <x v="3"/>
    </i>
    <i i="4">
      <x v="4"/>
    </i>
    <i i="5">
      <x v="5"/>
    </i>
    <i i="6">
      <x v="6"/>
    </i>
  </colItems>
  <dataFields count="7">
    <dataField name="Sum of Discipline, Persistence, &amp; Passion" fld="19" baseField="0" baseItem="0"/>
    <dataField name="Sum of Presence &amp; Self-awareness" fld="20" baseField="0" baseItem="0"/>
    <dataField name="Sum of Knowledge &amp; Experience" fld="21" baseField="0" baseItem="0"/>
    <dataField name="Sum of Feedback &amp; Results" fld="22" baseField="0" baseItem="0"/>
    <dataField name="Sum of Leadership &amp; Personal Development" fld="23" baseField="0" baseItem="0"/>
    <dataField name="Sum of Allies &amp; Supporters" fld="24" baseField="0" baseItem="0"/>
    <dataField name="Sum of Strategy" fld="25"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8" firstHeaderRow="1" firstDataRow="2" firstDataCol="1"/>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axis="axisRow" showAll="0">
      <items count="4">
        <item x="1"/>
        <item x="0"/>
        <item x="2"/>
        <item t="default"/>
      </items>
    </pivotField>
    <pivotField showAll="0"/>
  </pivotFields>
  <rowFields count="1">
    <field x="27"/>
  </rowFields>
  <rowItems count="4">
    <i>
      <x/>
    </i>
    <i>
      <x v="1"/>
    </i>
    <i>
      <x v="2"/>
    </i>
    <i t="grand">
      <x/>
    </i>
  </rowItems>
  <colFields count="1">
    <field x="-2"/>
  </colFields>
  <colItems count="7">
    <i>
      <x/>
    </i>
    <i i="1">
      <x v="1"/>
    </i>
    <i i="2">
      <x v="2"/>
    </i>
    <i i="3">
      <x v="3"/>
    </i>
    <i i="4">
      <x v="4"/>
    </i>
    <i i="5">
      <x v="5"/>
    </i>
    <i i="6">
      <x v="6"/>
    </i>
  </colItems>
  <dataFields count="7">
    <dataField name="Sum of Discipline, Persistence, &amp; Passion" fld="19" baseField="0" baseItem="0"/>
    <dataField name="Sum of Presence &amp; Self-awareness" fld="20" baseField="0" baseItem="0"/>
    <dataField name="Sum of Knowledge &amp; Experience" fld="21" baseField="0" baseItem="0"/>
    <dataField name="Sum of Feedback &amp; Results" fld="22" baseField="0" baseItem="0"/>
    <dataField name="Sum of Leadership &amp; Personal Development" fld="23" baseField="0" baseItem="0"/>
    <dataField name="Sum of Allies &amp; Supporters" fld="24" baseField="0" baseItem="0"/>
    <dataField name="Sum of Strategy" fld="25"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37" firstHeaderRow="2" firstDataRow="2" firstDataCol="1"/>
  <pivotFields count="29">
    <pivotField showAll="0"/>
    <pivotField showAll="0"/>
    <pivotField showAll="0"/>
    <pivotField showAll="0"/>
    <pivotField showAll="0"/>
    <pivotField axis="axisRow" dataField="1" showAll="0">
      <items count="8">
        <item x="0"/>
        <item x="4"/>
        <item x="1"/>
        <item x="2"/>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1"/>
        <item x="0"/>
        <item x="2"/>
        <item t="default"/>
      </items>
    </pivotField>
    <pivotField axis="axisRow" showAll="0">
      <items count="7">
        <item x="2"/>
        <item x="1"/>
        <item x="0"/>
        <item x="4"/>
        <item x="3"/>
        <item x="5"/>
        <item t="default"/>
      </items>
    </pivotField>
  </pivotFields>
  <rowFields count="2">
    <field x="5"/>
    <field x="28"/>
  </rowFields>
  <rowItems count="33">
    <i>
      <x/>
    </i>
    <i r="1">
      <x/>
    </i>
    <i r="1">
      <x v="1"/>
    </i>
    <i r="1">
      <x v="2"/>
    </i>
    <i r="1">
      <x v="3"/>
    </i>
    <i r="1">
      <x v="4"/>
    </i>
    <i r="1">
      <x v="5"/>
    </i>
    <i>
      <x v="1"/>
    </i>
    <i r="1">
      <x/>
    </i>
    <i r="1">
      <x v="1"/>
    </i>
    <i r="1">
      <x v="2"/>
    </i>
    <i>
      <x v="2"/>
    </i>
    <i r="1">
      <x/>
    </i>
    <i r="1">
      <x v="1"/>
    </i>
    <i r="1">
      <x v="2"/>
    </i>
    <i r="1">
      <x v="3"/>
    </i>
    <i>
      <x v="3"/>
    </i>
    <i r="1">
      <x/>
    </i>
    <i r="1">
      <x v="1"/>
    </i>
    <i r="1">
      <x v="2"/>
    </i>
    <i>
      <x v="4"/>
    </i>
    <i r="1">
      <x/>
    </i>
    <i r="1">
      <x v="1"/>
    </i>
    <i r="1">
      <x v="2"/>
    </i>
    <i r="1">
      <x v="4"/>
    </i>
    <i>
      <x v="5"/>
    </i>
    <i r="1">
      <x/>
    </i>
    <i r="1">
      <x v="1"/>
    </i>
    <i r="1">
      <x v="2"/>
    </i>
    <i r="1">
      <x v="4"/>
    </i>
    <i>
      <x v="6"/>
    </i>
    <i r="1">
      <x v="5"/>
    </i>
    <i t="grand">
      <x/>
    </i>
  </rowItems>
  <colItems count="1">
    <i/>
  </colItems>
  <dataFields count="1">
    <dataField name="Count of Org Size" fld="5"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16" firstHeaderRow="2" firstDataRow="2" firstDataCol="1"/>
  <pivotFields count="29">
    <pivotField showAll="0">
      <items count="3">
        <item x="1"/>
        <item x="0"/>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s>
  <rowFields count="2">
    <field x="1"/>
    <field x="27"/>
  </rowFields>
  <rowItems count="12">
    <i>
      <x/>
    </i>
    <i r="1">
      <x/>
    </i>
    <i r="1">
      <x v="1"/>
    </i>
    <i>
      <x v="1"/>
    </i>
    <i r="1">
      <x/>
    </i>
    <i r="1">
      <x v="1"/>
    </i>
    <i r="1">
      <x v="2"/>
    </i>
    <i>
      <x v="2"/>
    </i>
    <i r="1">
      <x/>
    </i>
    <i r="1">
      <x v="1"/>
    </i>
    <i r="1">
      <x v="2"/>
    </i>
    <i t="grand">
      <x/>
    </i>
  </rowItems>
  <colItems count="1">
    <i/>
  </colItems>
  <dataFields count="1">
    <dataField name="Count of Gender" fld="1"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28" firstHeaderRow="2" firstDataRow="2" firstDataCol="1"/>
  <pivotFields count="29">
    <pivotField showAll="0"/>
    <pivotField showAll="0"/>
    <pivotField showAll="0"/>
    <pivotField showAll="0"/>
    <pivotField axis="axisRow" dataField="1" showAll="0">
      <items count="9">
        <item x="3"/>
        <item x="0"/>
        <item x="2"/>
        <item x="1"/>
        <item x="6"/>
        <item x="5"/>
        <item x="4"/>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s>
  <rowFields count="2">
    <field x="4"/>
    <field x="27"/>
  </rowFields>
  <rowItems count="24">
    <i>
      <x/>
    </i>
    <i r="1">
      <x/>
    </i>
    <i r="1">
      <x v="1"/>
    </i>
    <i>
      <x v="1"/>
    </i>
    <i r="1">
      <x/>
    </i>
    <i r="1">
      <x v="1"/>
    </i>
    <i>
      <x v="2"/>
    </i>
    <i r="1">
      <x/>
    </i>
    <i r="1">
      <x v="1"/>
    </i>
    <i r="1">
      <x v="2"/>
    </i>
    <i>
      <x v="3"/>
    </i>
    <i r="1">
      <x/>
    </i>
    <i r="1">
      <x v="1"/>
    </i>
    <i>
      <x v="4"/>
    </i>
    <i r="1">
      <x/>
    </i>
    <i r="1">
      <x v="1"/>
    </i>
    <i>
      <x v="5"/>
    </i>
    <i r="1">
      <x v="1"/>
    </i>
    <i>
      <x v="6"/>
    </i>
    <i r="1">
      <x/>
    </i>
    <i r="1">
      <x v="1"/>
    </i>
    <i>
      <x v="7"/>
    </i>
    <i r="1">
      <x v="2"/>
    </i>
    <i t="grand">
      <x/>
    </i>
  </rowItems>
  <colItems count="1">
    <i/>
  </colItems>
  <dataFields count="1">
    <dataField name="Count of Job Level" fld="4"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5"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7" firstHeaderRow="2" firstDataRow="2" firstDataCol="1"/>
  <pivotFields count="29">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3">
    <i>
      <x/>
    </i>
    <i>
      <x v="1"/>
    </i>
    <i t="grand">
      <x/>
    </i>
  </rowItems>
  <colItems count="1">
    <i/>
  </colItems>
  <dataFields count="1">
    <dataField name="Count of Eugene Knows?" fld="0" subtotal="count"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1"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12" firstHeaderRow="2" firstDataRow="2" firstDataCol="1"/>
  <pivotFields count="29">
    <pivotField showAll="0">
      <items count="3">
        <item x="1"/>
        <item x="0"/>
        <item t="default"/>
      </items>
    </pivotField>
    <pivotField showAll="0"/>
    <pivotField axis="axisRow" dataField="1" showAll="0">
      <items count="8">
        <item x="4"/>
        <item x="1"/>
        <item x="0"/>
        <item x="2"/>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Items count="1">
    <i/>
  </colItems>
  <dataFields count="1">
    <dataField name="Count of Age" fld="2" subtotal="count"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2"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13" firstHeaderRow="2" firstDataRow="2" firstDataCol="1"/>
  <pivotFields count="29">
    <pivotField showAll="0"/>
    <pivotField showAll="0"/>
    <pivotField showAll="0"/>
    <pivotField showAll="0"/>
    <pivotField axis="axisRow" dataField="1" showAll="0">
      <items count="9">
        <item x="3"/>
        <item x="0"/>
        <item x="2"/>
        <item x="1"/>
        <item x="6"/>
        <item x="5"/>
        <item x="4"/>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9">
    <i>
      <x/>
    </i>
    <i>
      <x v="1"/>
    </i>
    <i>
      <x v="2"/>
    </i>
    <i>
      <x v="3"/>
    </i>
    <i>
      <x v="4"/>
    </i>
    <i>
      <x v="5"/>
    </i>
    <i>
      <x v="6"/>
    </i>
    <i>
      <x v="7"/>
    </i>
    <i t="grand">
      <x/>
    </i>
  </rowItems>
  <colItems count="1">
    <i/>
  </colItems>
  <dataFields count="1">
    <dataField name="Count of Job Level" fld="4" subtotal="count"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3"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12" firstHeaderRow="2" firstDataRow="2" firstDataCol="1"/>
  <pivotFields count="29">
    <pivotField showAll="0"/>
    <pivotField showAll="0"/>
    <pivotField showAll="0"/>
    <pivotField showAll="0"/>
    <pivotField showAll="0"/>
    <pivotField axis="axisRow" dataField="1" showAll="0">
      <items count="8">
        <item x="0"/>
        <item x="4"/>
        <item x="1"/>
        <item x="2"/>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8">
    <i>
      <x/>
    </i>
    <i>
      <x v="1"/>
    </i>
    <i>
      <x v="2"/>
    </i>
    <i>
      <x v="3"/>
    </i>
    <i>
      <x v="4"/>
    </i>
    <i>
      <x v="5"/>
    </i>
    <i>
      <x v="6"/>
    </i>
    <i t="grand">
      <x/>
    </i>
  </rowItems>
  <colItems count="1">
    <i/>
  </colItems>
  <dataFields count="1">
    <dataField name="Count of Org Size" fld="5" subtotal="count" showDataAs="percentOfTotal" baseField="0" baseItem="0" numFmtId="1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12" firstHeaderRow="1" firstDataRow="2" firstDataCol="1"/>
  <pivotFields count="29">
    <pivotField showAll="0"/>
    <pivotField showAll="0"/>
    <pivotField axis="axisRow" showAll="0">
      <items count="8">
        <item x="4"/>
        <item x="1"/>
        <item x="0"/>
        <item x="2"/>
        <item x="3"/>
        <item x="5"/>
        <item x="6"/>
        <item t="default"/>
      </items>
    </pivotField>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Fields count="1">
    <field x="-2"/>
  </colFields>
  <colItems count="7">
    <i>
      <x/>
    </i>
    <i i="1">
      <x v="1"/>
    </i>
    <i i="2">
      <x v="2"/>
    </i>
    <i i="3">
      <x v="3"/>
    </i>
    <i i="4">
      <x v="4"/>
    </i>
    <i i="5">
      <x v="5"/>
    </i>
    <i i="6">
      <x v="6"/>
    </i>
  </colItems>
  <dataFields count="7">
    <dataField name="Sum of Ineffective Communication" fld="11" baseField="0" baseItem="0"/>
    <dataField name="Sum of Lack of Understanding" fld="12" baseField="0" baseItem="0"/>
    <dataField name="Sum of Lack of Resources (money; time; knowledge)" fld="13" baseField="0" baseItem="0"/>
    <dataField name="Sum of Resistance to change (mindsets; behaviors; structures)" fld="14" baseField="0" baseItem="0"/>
    <dataField name="Sum of Lack of Allies" fld="15" baseField="0" baseItem="0"/>
    <dataField name="Sum of Fear (of change; of failure; of conflict)" fld="16" baseField="0" baseItem="0"/>
    <dataField name="Sum of Managing Self (stress, image, doubt, discipline, emotions)" fld="1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13" firstHeaderRow="1" firstDataRow="2" firstDataCol="1"/>
  <pivotFields count="29">
    <pivotField showAll="0"/>
    <pivotField showAll="0"/>
    <pivotField showAll="0">
      <items count="8">
        <item x="4"/>
        <item x="1"/>
        <item x="0"/>
        <item x="2"/>
        <item x="3"/>
        <item x="5"/>
        <item x="6"/>
        <item t="default"/>
      </items>
    </pivotField>
    <pivotField showAll="0"/>
    <pivotField axis="axisRow" showAll="0">
      <items count="9">
        <item x="3"/>
        <item x="0"/>
        <item x="2"/>
        <item x="1"/>
        <item x="6"/>
        <item x="5"/>
        <item x="4"/>
        <item x="7"/>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9">
    <i>
      <x/>
    </i>
    <i>
      <x v="1"/>
    </i>
    <i>
      <x v="2"/>
    </i>
    <i>
      <x v="3"/>
    </i>
    <i>
      <x v="4"/>
    </i>
    <i>
      <x v="5"/>
    </i>
    <i>
      <x v="6"/>
    </i>
    <i>
      <x v="7"/>
    </i>
    <i t="grand">
      <x/>
    </i>
  </rowItems>
  <colFields count="1">
    <field x="-2"/>
  </colFields>
  <colItems count="7">
    <i>
      <x/>
    </i>
    <i i="1">
      <x v="1"/>
    </i>
    <i i="2">
      <x v="2"/>
    </i>
    <i i="3">
      <x v="3"/>
    </i>
    <i i="4">
      <x v="4"/>
    </i>
    <i i="5">
      <x v="5"/>
    </i>
    <i i="6">
      <x v="6"/>
    </i>
  </colItems>
  <dataFields count="7">
    <dataField name="Sum of Ineffective Communication" fld="11" baseField="0" baseItem="0"/>
    <dataField name="Sum of Lack of Understanding" fld="12" baseField="0" baseItem="0"/>
    <dataField name="Sum of Lack of Resources (money; time; knowledge)" fld="13" baseField="0" baseItem="0"/>
    <dataField name="Sum of Resistance to change (mindsets; behaviors; structures)" fld="14" baseField="0" baseItem="0"/>
    <dataField name="Sum of Lack of Allies" fld="15" baseField="0" baseItem="0"/>
    <dataField name="Sum of Fear (of change; of failure; of conflict)" fld="16" baseField="0" baseItem="0"/>
    <dataField name="Sum of Managing Self (stress, image, doubt, discipline, emotions)" fld="1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8" firstHeaderRow="1" firstDataRow="2" firstDataCol="1"/>
  <pivotFields count="29">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s>
  <rowFields count="1">
    <field x="27"/>
  </rowFields>
  <rowItems count="4">
    <i>
      <x/>
    </i>
    <i>
      <x v="1"/>
    </i>
    <i>
      <x v="2"/>
    </i>
    <i t="grand">
      <x/>
    </i>
  </rowItems>
  <colFields count="1">
    <field x="-2"/>
  </colFields>
  <colItems count="7">
    <i>
      <x/>
    </i>
    <i i="1">
      <x v="1"/>
    </i>
    <i i="2">
      <x v="2"/>
    </i>
    <i i="3">
      <x v="3"/>
    </i>
    <i i="4">
      <x v="4"/>
    </i>
    <i i="5">
      <x v="5"/>
    </i>
    <i i="6">
      <x v="6"/>
    </i>
  </colItems>
  <dataFields count="7">
    <dataField name="Sum of Ineffective Communication" fld="11" baseField="0" baseItem="0"/>
    <dataField name="Sum of Lack of Understanding" fld="12" baseField="0" baseItem="0"/>
    <dataField name="Sum of Lack of Resources (money; time; knowledge)" fld="13" baseField="0" baseItem="0"/>
    <dataField name="Sum of Resistance to change (mindsets; behaviors; structures)" fld="14" baseField="0" baseItem="0"/>
    <dataField name="Sum of Lack of Allies" fld="15" baseField="0" baseItem="0"/>
    <dataField name="Sum of Fear (of change; of failure; of conflict)" fld="16" baseField="0" baseItem="0"/>
    <dataField name="Sum of Managing Self (stress, image, doubt, discipline, emotions)" fld="1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12" firstHeaderRow="1" firstDataRow="2" firstDataCol="1"/>
  <pivotFields count="29">
    <pivotField showAll="0"/>
    <pivotField showAll="0"/>
    <pivotField axis="axisRow" showAll="0">
      <items count="8">
        <item x="4"/>
        <item x="1"/>
        <item x="0"/>
        <item x="2"/>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s>
  <rowFields count="1">
    <field x="2"/>
  </rowFields>
  <rowItems count="8">
    <i>
      <x/>
    </i>
    <i>
      <x v="1"/>
    </i>
    <i>
      <x v="2"/>
    </i>
    <i>
      <x v="3"/>
    </i>
    <i>
      <x v="4"/>
    </i>
    <i>
      <x v="5"/>
    </i>
    <i>
      <x v="6"/>
    </i>
    <i t="grand">
      <x/>
    </i>
  </rowItems>
  <colFields count="1">
    <field x="-2"/>
  </colFields>
  <colItems count="7">
    <i>
      <x/>
    </i>
    <i i="1">
      <x v="1"/>
    </i>
    <i i="2">
      <x v="2"/>
    </i>
    <i i="3">
      <x v="3"/>
    </i>
    <i i="4">
      <x v="4"/>
    </i>
    <i i="5">
      <x v="5"/>
    </i>
    <i i="6">
      <x v="6"/>
    </i>
  </colItems>
  <dataFields count="7">
    <dataField name="Sum of Discipline, Persistence, &amp; Passion" fld="19" baseField="0" baseItem="0"/>
    <dataField name="Sum of Presence &amp; Self-awareness" fld="20" baseField="0" baseItem="0"/>
    <dataField name="Sum of Knowledge &amp; Experience" fld="21" baseField="0" baseItem="0"/>
    <dataField name="Sum of Feedback &amp; Results" fld="22" baseField="0" baseItem="0"/>
    <dataField name="Sum of Leadership &amp; Personal Development" fld="23" baseField="0" baseItem="0"/>
    <dataField name="Sum of Allies &amp; Supporters" fld="24" baseField="0" baseItem="0"/>
    <dataField name="Sum of Strategy" fld="25"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8.xml"/><Relationship Id="rId2"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9.xml"/><Relationship Id="rId2"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0.xml"/><Relationship Id="rId2"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1.xml"/><Relationship Id="rId2"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2.xml"/><Relationship Id="rId2"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3.xml"/><Relationship Id="rId2"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 Id="rId2"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 Id="rId2"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 Id="rId2"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5"/>
  <sheetViews>
    <sheetView tabSelected="1" topLeftCell="O1" zoomScale="125" zoomScaleNormal="125" zoomScalePageLayoutView="125" workbookViewId="0">
      <pane ySplit="3" topLeftCell="A104" activePane="bottomLeft" state="frozen"/>
      <selection pane="bottomLeft" activeCell="G3" sqref="A3:XFD115"/>
    </sheetView>
  </sheetViews>
  <sheetFormatPr baseColWidth="10" defaultColWidth="8" defaultRowHeight="12.75" customHeight="1" x14ac:dyDescent="0"/>
  <cols>
    <col min="1" max="2" width="8" style="5" customWidth="1"/>
    <col min="3" max="3" width="9.1640625" style="5" customWidth="1"/>
    <col min="4" max="4" width="23.5" style="5" customWidth="1"/>
    <col min="5" max="5" width="13.5" style="5" customWidth="1"/>
    <col min="6" max="10" width="9.1640625" style="5" customWidth="1"/>
    <col min="11" max="11" width="68" style="5" customWidth="1"/>
    <col min="12" max="12" width="5" style="12" customWidth="1"/>
    <col min="13" max="13" width="4.6640625" style="12" bestFit="1" customWidth="1"/>
    <col min="14" max="14" width="6.33203125" style="12" customWidth="1"/>
    <col min="15" max="15" width="7" style="12" bestFit="1" customWidth="1"/>
    <col min="16" max="16" width="4.1640625" style="5" customWidth="1"/>
    <col min="17" max="17" width="5.6640625" style="5" customWidth="1"/>
    <col min="18" max="18" width="7" style="5" bestFit="1" customWidth="1"/>
    <col min="19" max="19" width="52.1640625" style="5" customWidth="1"/>
    <col min="20" max="20" width="5.1640625" style="5" customWidth="1"/>
    <col min="21" max="22" width="5" style="5" bestFit="1" customWidth="1"/>
    <col min="23" max="23" width="3.6640625" style="5" bestFit="1" customWidth="1"/>
    <col min="24" max="24" width="5" style="5" bestFit="1" customWidth="1"/>
    <col min="25" max="26" width="4.6640625" style="5" bestFit="1" customWidth="1"/>
    <col min="27" max="27" width="15.33203125" style="5" customWidth="1"/>
    <col min="28" max="28" width="14" style="5" customWidth="1"/>
    <col min="29" max="29" width="19.5" style="5" customWidth="1"/>
    <col min="30" max="16384" width="8" style="5"/>
  </cols>
  <sheetData>
    <row r="1" spans="1:29" ht="12.75" customHeight="1">
      <c r="K1" s="5" t="s">
        <v>312</v>
      </c>
      <c r="L1" s="5">
        <f t="shared" ref="L1:R1" si="0">COUNTIF(L4:L112,1)</f>
        <v>11</v>
      </c>
      <c r="M1" s="5">
        <f t="shared" si="0"/>
        <v>28</v>
      </c>
      <c r="N1" s="5">
        <f t="shared" si="0"/>
        <v>29</v>
      </c>
      <c r="O1" s="5">
        <f t="shared" si="0"/>
        <v>39</v>
      </c>
      <c r="P1" s="5">
        <f t="shared" si="0"/>
        <v>5</v>
      </c>
      <c r="Q1" s="5">
        <f t="shared" si="0"/>
        <v>14</v>
      </c>
      <c r="R1" s="5">
        <f t="shared" si="0"/>
        <v>31</v>
      </c>
      <c r="T1" s="5">
        <f t="shared" ref="T1:Z1" si="1">COUNTIF(T4:T112,1)</f>
        <v>28</v>
      </c>
      <c r="U1" s="5">
        <f t="shared" si="1"/>
        <v>8</v>
      </c>
      <c r="V1" s="5">
        <f t="shared" si="1"/>
        <v>10</v>
      </c>
      <c r="W1" s="5">
        <f t="shared" si="1"/>
        <v>6</v>
      </c>
      <c r="X1" s="5">
        <f t="shared" si="1"/>
        <v>19</v>
      </c>
      <c r="Y1" s="5">
        <f t="shared" si="1"/>
        <v>55</v>
      </c>
      <c r="Z1" s="5">
        <f t="shared" si="1"/>
        <v>34</v>
      </c>
    </row>
    <row r="2" spans="1:29" ht="12.75" customHeight="1">
      <c r="K2" s="5" t="s">
        <v>398</v>
      </c>
      <c r="L2" s="20">
        <f t="shared" ref="L2:R2" si="2">L1/112</f>
        <v>9.8214285714285712E-2</v>
      </c>
      <c r="M2" s="20">
        <f t="shared" si="2"/>
        <v>0.25</v>
      </c>
      <c r="N2" s="20">
        <f t="shared" si="2"/>
        <v>0.25892857142857145</v>
      </c>
      <c r="O2" s="20">
        <f t="shared" si="2"/>
        <v>0.3482142857142857</v>
      </c>
      <c r="P2" s="20">
        <f t="shared" si="2"/>
        <v>4.4642857142857144E-2</v>
      </c>
      <c r="Q2" s="20">
        <f t="shared" si="2"/>
        <v>0.125</v>
      </c>
      <c r="R2" s="20">
        <f t="shared" si="2"/>
        <v>0.2767857142857143</v>
      </c>
      <c r="S2" s="20"/>
      <c r="T2" s="20">
        <f t="shared" ref="T2:Z2" si="3">T1/112</f>
        <v>0.25</v>
      </c>
      <c r="U2" s="20">
        <f t="shared" si="3"/>
        <v>7.1428571428571425E-2</v>
      </c>
      <c r="V2" s="20">
        <f t="shared" si="3"/>
        <v>8.9285714285714288E-2</v>
      </c>
      <c r="W2" s="20">
        <f t="shared" si="3"/>
        <v>5.3571428571428568E-2</v>
      </c>
      <c r="X2" s="20">
        <f t="shared" si="3"/>
        <v>0.16964285714285715</v>
      </c>
      <c r="Y2" s="20">
        <f t="shared" si="3"/>
        <v>0.49107142857142855</v>
      </c>
      <c r="Z2" s="20">
        <f t="shared" si="3"/>
        <v>0.30357142857142855</v>
      </c>
    </row>
    <row r="3" spans="1:29" ht="119" customHeight="1">
      <c r="A3" s="1" t="s">
        <v>0</v>
      </c>
      <c r="B3" s="1" t="s">
        <v>1</v>
      </c>
      <c r="C3" s="1" t="s">
        <v>2</v>
      </c>
      <c r="D3" s="1" t="s">
        <v>3</v>
      </c>
      <c r="E3" s="1" t="s">
        <v>4</v>
      </c>
      <c r="F3" s="2" t="s">
        <v>5</v>
      </c>
      <c r="G3" s="1" t="s">
        <v>6</v>
      </c>
      <c r="H3" s="1" t="s">
        <v>7</v>
      </c>
      <c r="I3" s="1" t="s">
        <v>8</v>
      </c>
      <c r="J3" s="1" t="s">
        <v>9</v>
      </c>
      <c r="K3" s="3" t="s">
        <v>10</v>
      </c>
      <c r="L3" s="10" t="s">
        <v>315</v>
      </c>
      <c r="M3" s="10" t="s">
        <v>316</v>
      </c>
      <c r="N3" s="10" t="s">
        <v>317</v>
      </c>
      <c r="O3" s="10" t="s">
        <v>319</v>
      </c>
      <c r="P3" s="4" t="s">
        <v>320</v>
      </c>
      <c r="Q3" s="4" t="s">
        <v>311</v>
      </c>
      <c r="R3" s="4" t="s">
        <v>318</v>
      </c>
      <c r="S3" s="3" t="s">
        <v>11</v>
      </c>
      <c r="T3" s="10" t="s">
        <v>322</v>
      </c>
      <c r="U3" s="10" t="s">
        <v>325</v>
      </c>
      <c r="V3" s="10" t="s">
        <v>326</v>
      </c>
      <c r="W3" s="10" t="s">
        <v>324</v>
      </c>
      <c r="X3" s="10" t="s">
        <v>323</v>
      </c>
      <c r="Y3" s="10" t="s">
        <v>327</v>
      </c>
      <c r="Z3" s="10" t="s">
        <v>321</v>
      </c>
      <c r="AA3" s="1" t="s">
        <v>12</v>
      </c>
      <c r="AB3" s="1" t="s">
        <v>13</v>
      </c>
      <c r="AC3" s="1" t="s">
        <v>14</v>
      </c>
    </row>
    <row r="4" spans="1:29" ht="48">
      <c r="A4" s="6" t="s">
        <v>18</v>
      </c>
      <c r="B4" s="6" t="s">
        <v>29</v>
      </c>
      <c r="C4" s="6" t="s">
        <v>30</v>
      </c>
      <c r="D4" s="6" t="s">
        <v>308</v>
      </c>
      <c r="E4" s="6" t="s">
        <v>47</v>
      </c>
      <c r="F4" s="7" t="s">
        <v>38</v>
      </c>
      <c r="G4" s="6" t="s">
        <v>24</v>
      </c>
      <c r="H4" s="6" t="s">
        <v>15</v>
      </c>
      <c r="I4" s="6"/>
      <c r="J4" s="6" t="s">
        <v>17</v>
      </c>
      <c r="K4" s="8" t="s">
        <v>309</v>
      </c>
      <c r="L4" s="11">
        <v>0</v>
      </c>
      <c r="M4" s="11">
        <v>0</v>
      </c>
      <c r="N4" s="11">
        <v>1</v>
      </c>
      <c r="O4" s="11">
        <v>0</v>
      </c>
      <c r="P4" s="8">
        <v>0</v>
      </c>
      <c r="Q4" s="8">
        <v>0</v>
      </c>
      <c r="R4" s="8">
        <v>0</v>
      </c>
      <c r="S4" s="8" t="s">
        <v>310</v>
      </c>
      <c r="T4" s="8">
        <v>0</v>
      </c>
      <c r="U4" s="8">
        <v>0</v>
      </c>
      <c r="V4" s="8">
        <v>0</v>
      </c>
      <c r="W4" s="8">
        <v>0</v>
      </c>
      <c r="X4" s="8">
        <v>0</v>
      </c>
      <c r="Y4" s="8">
        <v>1</v>
      </c>
      <c r="Z4" s="8">
        <v>1</v>
      </c>
      <c r="AA4" s="6" t="s">
        <v>27</v>
      </c>
      <c r="AB4" s="6" t="s">
        <v>27</v>
      </c>
      <c r="AC4" s="6" t="s">
        <v>28</v>
      </c>
    </row>
    <row r="5" spans="1:29" ht="24">
      <c r="A5" s="6" t="s">
        <v>18</v>
      </c>
      <c r="B5" s="6" t="s">
        <v>29</v>
      </c>
      <c r="C5" s="6" t="s">
        <v>20</v>
      </c>
      <c r="D5" s="6" t="s">
        <v>305</v>
      </c>
      <c r="E5" s="6" t="s">
        <v>59</v>
      </c>
      <c r="F5" s="7" t="s">
        <v>60</v>
      </c>
      <c r="G5" s="6" t="s">
        <v>24</v>
      </c>
      <c r="H5" s="6" t="s">
        <v>15</v>
      </c>
      <c r="I5" s="6"/>
      <c r="J5" s="6" t="s">
        <v>17</v>
      </c>
      <c r="K5" s="8" t="s">
        <v>306</v>
      </c>
      <c r="L5" s="11">
        <v>0</v>
      </c>
      <c r="M5" s="11">
        <v>1</v>
      </c>
      <c r="N5" s="11">
        <v>0</v>
      </c>
      <c r="O5" s="11">
        <v>0</v>
      </c>
      <c r="P5" s="8">
        <v>0</v>
      </c>
      <c r="Q5" s="8">
        <v>0</v>
      </c>
      <c r="R5" s="8">
        <v>1</v>
      </c>
      <c r="S5" s="8" t="s">
        <v>307</v>
      </c>
      <c r="T5" s="8">
        <v>0</v>
      </c>
      <c r="U5" s="8">
        <v>0</v>
      </c>
      <c r="V5" s="8">
        <v>0</v>
      </c>
      <c r="W5" s="8">
        <v>0</v>
      </c>
      <c r="X5" s="8">
        <v>1</v>
      </c>
      <c r="Y5" s="8">
        <v>0</v>
      </c>
      <c r="Z5" s="8">
        <v>0</v>
      </c>
      <c r="AA5" s="6" t="s">
        <v>27</v>
      </c>
      <c r="AB5" s="6" t="s">
        <v>27</v>
      </c>
      <c r="AC5" s="6" t="s">
        <v>41</v>
      </c>
    </row>
    <row r="6" spans="1:29" ht="12">
      <c r="A6" s="6" t="s">
        <v>18</v>
      </c>
      <c r="B6" s="6" t="s">
        <v>29</v>
      </c>
      <c r="C6" s="6" t="s">
        <v>20</v>
      </c>
      <c r="D6" s="6" t="s">
        <v>302</v>
      </c>
      <c r="E6" s="6" t="s">
        <v>68</v>
      </c>
      <c r="F6" s="7" t="s">
        <v>33</v>
      </c>
      <c r="G6" s="6" t="s">
        <v>24</v>
      </c>
      <c r="H6" s="6"/>
      <c r="I6" s="6"/>
      <c r="J6" s="6" t="s">
        <v>17</v>
      </c>
      <c r="K6" s="8" t="s">
        <v>303</v>
      </c>
      <c r="L6" s="11">
        <v>0</v>
      </c>
      <c r="M6" s="11">
        <v>0</v>
      </c>
      <c r="N6" s="11">
        <v>0</v>
      </c>
      <c r="O6" s="11">
        <v>0</v>
      </c>
      <c r="P6" s="8">
        <v>0</v>
      </c>
      <c r="Q6" s="8">
        <v>0</v>
      </c>
      <c r="R6" s="8">
        <v>1</v>
      </c>
      <c r="S6" s="8" t="s">
        <v>304</v>
      </c>
      <c r="T6" s="8">
        <v>0</v>
      </c>
      <c r="U6" s="8">
        <v>0</v>
      </c>
      <c r="V6" s="8">
        <v>0</v>
      </c>
      <c r="W6" s="8">
        <v>0</v>
      </c>
      <c r="X6" s="8">
        <v>0</v>
      </c>
      <c r="Y6" s="8">
        <v>0</v>
      </c>
      <c r="Z6" s="8">
        <v>1</v>
      </c>
      <c r="AA6" s="6" t="s">
        <v>27</v>
      </c>
      <c r="AB6" s="6" t="s">
        <v>27</v>
      </c>
      <c r="AC6" s="6">
        <v>0</v>
      </c>
    </row>
    <row r="7" spans="1:29" ht="24">
      <c r="A7" s="6" t="s">
        <v>314</v>
      </c>
      <c r="B7" s="6" t="s">
        <v>19</v>
      </c>
      <c r="C7" s="6" t="s">
        <v>93</v>
      </c>
      <c r="D7" s="6" t="s">
        <v>299</v>
      </c>
      <c r="E7" s="6" t="s">
        <v>22</v>
      </c>
      <c r="F7" s="7" t="s">
        <v>60</v>
      </c>
      <c r="G7" s="6"/>
      <c r="H7" s="6"/>
      <c r="I7" s="6"/>
      <c r="J7" s="6" t="s">
        <v>17</v>
      </c>
      <c r="K7" s="8" t="s">
        <v>300</v>
      </c>
      <c r="L7" s="11">
        <v>0</v>
      </c>
      <c r="M7" s="11">
        <v>0</v>
      </c>
      <c r="N7" s="11">
        <v>1</v>
      </c>
      <c r="O7" s="11">
        <v>0</v>
      </c>
      <c r="P7" s="8">
        <v>0</v>
      </c>
      <c r="Q7" s="8">
        <v>0</v>
      </c>
      <c r="R7" s="8">
        <v>0</v>
      </c>
      <c r="S7" s="8" t="s">
        <v>301</v>
      </c>
      <c r="T7" s="8">
        <v>0</v>
      </c>
      <c r="U7" s="8">
        <v>0</v>
      </c>
      <c r="V7" s="8">
        <v>0</v>
      </c>
      <c r="W7" s="8">
        <v>0</v>
      </c>
      <c r="X7" s="8">
        <v>0</v>
      </c>
      <c r="Y7" s="8">
        <v>0</v>
      </c>
      <c r="Z7" s="8">
        <v>1</v>
      </c>
      <c r="AA7" s="6" t="s">
        <v>27</v>
      </c>
      <c r="AB7" s="6" t="s">
        <v>27</v>
      </c>
      <c r="AC7" s="6" t="s">
        <v>28</v>
      </c>
    </row>
    <row r="8" spans="1:29" ht="46" customHeight="1">
      <c r="A8" s="6" t="s">
        <v>18</v>
      </c>
      <c r="B8" s="6" t="s">
        <v>19</v>
      </c>
      <c r="C8" s="6" t="s">
        <v>93</v>
      </c>
      <c r="D8" s="6" t="s">
        <v>296</v>
      </c>
      <c r="E8" s="6" t="s">
        <v>22</v>
      </c>
      <c r="F8" s="9" t="s">
        <v>23</v>
      </c>
      <c r="G8" s="6" t="s">
        <v>24</v>
      </c>
      <c r="H8" s="6" t="s">
        <v>15</v>
      </c>
      <c r="I8" s="6" t="s">
        <v>16</v>
      </c>
      <c r="J8" s="6" t="s">
        <v>17</v>
      </c>
      <c r="K8" s="8" t="s">
        <v>297</v>
      </c>
      <c r="L8" s="11">
        <v>0</v>
      </c>
      <c r="M8" s="11">
        <v>1</v>
      </c>
      <c r="N8" s="11">
        <v>0</v>
      </c>
      <c r="O8" s="11">
        <v>0</v>
      </c>
      <c r="P8" s="8">
        <v>0</v>
      </c>
      <c r="Q8" s="8">
        <v>1</v>
      </c>
      <c r="R8" s="8">
        <v>1</v>
      </c>
      <c r="S8" s="8" t="s">
        <v>298</v>
      </c>
      <c r="T8" s="8">
        <v>0</v>
      </c>
      <c r="U8" s="8">
        <v>1</v>
      </c>
      <c r="V8" s="8">
        <v>0</v>
      </c>
      <c r="W8" s="8">
        <v>0</v>
      </c>
      <c r="X8" s="8">
        <v>0</v>
      </c>
      <c r="Y8" s="8">
        <v>0</v>
      </c>
      <c r="Z8" s="8">
        <v>0</v>
      </c>
      <c r="AA8" s="6" t="s">
        <v>27</v>
      </c>
      <c r="AB8" s="6" t="s">
        <v>27</v>
      </c>
      <c r="AC8" s="6" t="s">
        <v>28</v>
      </c>
    </row>
    <row r="9" spans="1:29" ht="35" customHeight="1">
      <c r="A9" s="6" t="s">
        <v>18</v>
      </c>
      <c r="B9" s="6" t="s">
        <v>19</v>
      </c>
      <c r="C9" s="6" t="s">
        <v>93</v>
      </c>
      <c r="D9" s="6" t="s">
        <v>293</v>
      </c>
      <c r="E9" s="6" t="s">
        <v>54</v>
      </c>
      <c r="F9" s="7" t="s">
        <v>55</v>
      </c>
      <c r="G9" s="6"/>
      <c r="H9" s="6" t="s">
        <v>15</v>
      </c>
      <c r="I9" s="6" t="s">
        <v>16</v>
      </c>
      <c r="J9" s="6" t="s">
        <v>17</v>
      </c>
      <c r="K9" s="8" t="s">
        <v>294</v>
      </c>
      <c r="L9" s="11">
        <v>0</v>
      </c>
      <c r="M9" s="11">
        <v>0</v>
      </c>
      <c r="N9" s="11">
        <v>0</v>
      </c>
      <c r="O9" s="11">
        <v>0</v>
      </c>
      <c r="P9" s="8">
        <v>0</v>
      </c>
      <c r="Q9" s="8">
        <v>0</v>
      </c>
      <c r="R9" s="8">
        <v>1</v>
      </c>
      <c r="S9" s="8" t="s">
        <v>295</v>
      </c>
      <c r="T9" s="8">
        <v>0</v>
      </c>
      <c r="U9" s="8">
        <v>0</v>
      </c>
      <c r="V9" s="8">
        <v>0</v>
      </c>
      <c r="W9" s="8">
        <v>0</v>
      </c>
      <c r="X9" s="8">
        <v>0</v>
      </c>
      <c r="Y9" s="8">
        <v>1</v>
      </c>
      <c r="Z9" s="8">
        <v>0</v>
      </c>
      <c r="AA9" s="6" t="s">
        <v>36</v>
      </c>
      <c r="AB9" s="23" t="s">
        <v>36</v>
      </c>
      <c r="AC9" s="6">
        <v>0</v>
      </c>
    </row>
    <row r="10" spans="1:29" s="12" customFormat="1" ht="24">
      <c r="A10" s="6" t="s">
        <v>18</v>
      </c>
      <c r="B10" s="6" t="s">
        <v>19</v>
      </c>
      <c r="C10" s="6" t="s">
        <v>30</v>
      </c>
      <c r="D10" s="6" t="s">
        <v>290</v>
      </c>
      <c r="E10" s="6" t="s">
        <v>22</v>
      </c>
      <c r="F10" s="9" t="s">
        <v>23</v>
      </c>
      <c r="G10" s="6"/>
      <c r="H10" s="6"/>
      <c r="I10" s="6"/>
      <c r="J10" s="6" t="s">
        <v>17</v>
      </c>
      <c r="K10" s="8" t="s">
        <v>291</v>
      </c>
      <c r="L10" s="11">
        <v>0</v>
      </c>
      <c r="M10" s="11">
        <v>0</v>
      </c>
      <c r="N10" s="11">
        <v>0</v>
      </c>
      <c r="O10" s="11">
        <v>1</v>
      </c>
      <c r="P10" s="8">
        <v>0</v>
      </c>
      <c r="Q10" s="8">
        <v>0</v>
      </c>
      <c r="R10" s="8">
        <v>0</v>
      </c>
      <c r="S10" s="8" t="s">
        <v>292</v>
      </c>
      <c r="T10" s="8">
        <v>0</v>
      </c>
      <c r="U10" s="8">
        <v>0</v>
      </c>
      <c r="V10" s="8">
        <v>0</v>
      </c>
      <c r="W10" s="8">
        <v>0</v>
      </c>
      <c r="X10" s="8">
        <v>0</v>
      </c>
      <c r="Y10" s="8">
        <v>0</v>
      </c>
      <c r="Z10" s="8">
        <v>1</v>
      </c>
      <c r="AA10" s="6" t="s">
        <v>27</v>
      </c>
      <c r="AB10" s="6" t="s">
        <v>27</v>
      </c>
      <c r="AC10" s="6" t="s">
        <v>125</v>
      </c>
    </row>
    <row r="11" spans="1:29" s="12" customFormat="1" ht="36">
      <c r="A11" s="6" t="s">
        <v>18</v>
      </c>
      <c r="B11" s="6" t="s">
        <v>19</v>
      </c>
      <c r="C11" s="6" t="s">
        <v>45</v>
      </c>
      <c r="D11" s="6" t="s">
        <v>287</v>
      </c>
      <c r="E11" s="6" t="s">
        <v>68</v>
      </c>
      <c r="F11" s="7" t="s">
        <v>38</v>
      </c>
      <c r="G11" s="6" t="s">
        <v>24</v>
      </c>
      <c r="H11" s="6" t="s">
        <v>15</v>
      </c>
      <c r="I11" s="6" t="s">
        <v>16</v>
      </c>
      <c r="J11" s="6" t="s">
        <v>17</v>
      </c>
      <c r="K11" s="8" t="s">
        <v>288</v>
      </c>
      <c r="L11" s="11">
        <v>0</v>
      </c>
      <c r="M11" s="11">
        <v>1</v>
      </c>
      <c r="N11" s="11">
        <v>1</v>
      </c>
      <c r="O11" s="11">
        <v>0</v>
      </c>
      <c r="P11" s="8">
        <v>0</v>
      </c>
      <c r="Q11" s="8">
        <v>0</v>
      </c>
      <c r="R11" s="8">
        <v>0</v>
      </c>
      <c r="S11" s="8" t="s">
        <v>289</v>
      </c>
      <c r="T11" s="8">
        <v>0</v>
      </c>
      <c r="U11" s="8">
        <v>0</v>
      </c>
      <c r="V11" s="8">
        <v>0</v>
      </c>
      <c r="W11" s="8">
        <v>0</v>
      </c>
      <c r="X11" s="8">
        <v>0</v>
      </c>
      <c r="Y11" s="8">
        <v>1</v>
      </c>
      <c r="Z11" s="8">
        <v>0</v>
      </c>
      <c r="AA11" s="6" t="s">
        <v>27</v>
      </c>
      <c r="AB11" s="6" t="s">
        <v>27</v>
      </c>
      <c r="AC11" s="6" t="s">
        <v>41</v>
      </c>
    </row>
    <row r="12" spans="1:29" s="12" customFormat="1" ht="12">
      <c r="A12" s="6" t="s">
        <v>18</v>
      </c>
      <c r="B12" s="6" t="s">
        <v>19</v>
      </c>
      <c r="C12" s="6" t="s">
        <v>30</v>
      </c>
      <c r="D12" s="6" t="s">
        <v>284</v>
      </c>
      <c r="E12" s="6" t="s">
        <v>168</v>
      </c>
      <c r="F12" s="7" t="s">
        <v>55</v>
      </c>
      <c r="G12" s="6"/>
      <c r="H12" s="6"/>
      <c r="I12" s="6" t="s">
        <v>16</v>
      </c>
      <c r="J12" s="6" t="s">
        <v>17</v>
      </c>
      <c r="K12" s="8" t="s">
        <v>285</v>
      </c>
      <c r="L12" s="11">
        <v>0</v>
      </c>
      <c r="M12" s="11">
        <v>0</v>
      </c>
      <c r="N12" s="11">
        <v>0</v>
      </c>
      <c r="O12" s="11">
        <v>0</v>
      </c>
      <c r="P12" s="8">
        <v>0</v>
      </c>
      <c r="Q12" s="8">
        <v>0</v>
      </c>
      <c r="R12" s="8">
        <v>1</v>
      </c>
      <c r="S12" s="8" t="s">
        <v>286</v>
      </c>
      <c r="T12" s="8">
        <v>0</v>
      </c>
      <c r="U12" s="8">
        <v>0</v>
      </c>
      <c r="V12" s="8">
        <v>0</v>
      </c>
      <c r="W12" s="8">
        <v>0</v>
      </c>
      <c r="X12" s="8">
        <v>0</v>
      </c>
      <c r="Y12" s="8">
        <v>1</v>
      </c>
      <c r="Z12" s="8">
        <v>0</v>
      </c>
      <c r="AA12" s="6" t="s">
        <v>36</v>
      </c>
      <c r="AB12" s="6" t="s">
        <v>27</v>
      </c>
      <c r="AC12" s="6" t="s">
        <v>41</v>
      </c>
    </row>
    <row r="13" spans="1:29" s="12" customFormat="1" ht="12">
      <c r="A13" s="6" t="s">
        <v>18</v>
      </c>
      <c r="B13" s="6" t="s">
        <v>29</v>
      </c>
      <c r="C13" s="6" t="s">
        <v>45</v>
      </c>
      <c r="D13" s="6" t="s">
        <v>281</v>
      </c>
      <c r="E13" s="6" t="s">
        <v>68</v>
      </c>
      <c r="F13" s="7" t="s">
        <v>221</v>
      </c>
      <c r="G13" s="6" t="s">
        <v>24</v>
      </c>
      <c r="H13" s="6" t="s">
        <v>15</v>
      </c>
      <c r="I13" s="6" t="s">
        <v>16</v>
      </c>
      <c r="J13" s="6" t="s">
        <v>17</v>
      </c>
      <c r="K13" s="8" t="s">
        <v>282</v>
      </c>
      <c r="L13" s="11">
        <v>0</v>
      </c>
      <c r="M13" s="11">
        <v>0</v>
      </c>
      <c r="N13" s="11">
        <v>0</v>
      </c>
      <c r="O13" s="11">
        <v>1</v>
      </c>
      <c r="P13" s="8">
        <v>0</v>
      </c>
      <c r="Q13" s="8">
        <v>0</v>
      </c>
      <c r="R13" s="8">
        <v>0</v>
      </c>
      <c r="S13" s="8" t="s">
        <v>283</v>
      </c>
      <c r="T13" s="8">
        <v>1</v>
      </c>
      <c r="U13" s="8">
        <v>0</v>
      </c>
      <c r="V13" s="8">
        <v>0</v>
      </c>
      <c r="W13" s="8">
        <v>0</v>
      </c>
      <c r="X13" s="8">
        <v>0</v>
      </c>
      <c r="Y13" s="8">
        <v>0</v>
      </c>
      <c r="Z13" s="8">
        <v>0</v>
      </c>
      <c r="AA13" s="6" t="s">
        <v>27</v>
      </c>
      <c r="AB13" s="6" t="s">
        <v>27</v>
      </c>
      <c r="AC13" s="6" t="s">
        <v>41</v>
      </c>
    </row>
    <row r="14" spans="1:29" ht="84">
      <c r="A14" s="6" t="s">
        <v>314</v>
      </c>
      <c r="B14" s="6" t="s">
        <v>19</v>
      </c>
      <c r="C14" s="6" t="s">
        <v>30</v>
      </c>
      <c r="D14" s="6" t="s">
        <v>278</v>
      </c>
      <c r="E14" s="6" t="s">
        <v>68</v>
      </c>
      <c r="F14" s="7" t="s">
        <v>38</v>
      </c>
      <c r="G14" s="6" t="s">
        <v>24</v>
      </c>
      <c r="H14" s="6" t="s">
        <v>15</v>
      </c>
      <c r="I14" s="6" t="s">
        <v>16</v>
      </c>
      <c r="J14" s="6" t="s">
        <v>17</v>
      </c>
      <c r="K14" s="8" t="s">
        <v>279</v>
      </c>
      <c r="L14" s="11">
        <v>0</v>
      </c>
      <c r="M14" s="11">
        <v>0</v>
      </c>
      <c r="N14" s="11">
        <v>0</v>
      </c>
      <c r="O14" s="11">
        <v>1</v>
      </c>
      <c r="P14" s="8">
        <v>0</v>
      </c>
      <c r="Q14" s="8">
        <v>0</v>
      </c>
      <c r="R14" s="8">
        <v>0</v>
      </c>
      <c r="S14" s="8" t="s">
        <v>280</v>
      </c>
      <c r="T14" s="8">
        <v>0</v>
      </c>
      <c r="U14" s="8">
        <v>0</v>
      </c>
      <c r="V14" s="8">
        <v>0</v>
      </c>
      <c r="W14" s="8">
        <v>0</v>
      </c>
      <c r="X14" s="8">
        <v>1</v>
      </c>
      <c r="Y14" s="8">
        <v>0</v>
      </c>
      <c r="Z14" s="8">
        <v>0</v>
      </c>
      <c r="AA14" s="6" t="s">
        <v>27</v>
      </c>
      <c r="AB14" s="6" t="s">
        <v>27</v>
      </c>
      <c r="AC14" s="6" t="s">
        <v>125</v>
      </c>
    </row>
    <row r="15" spans="1:29" s="12" customFormat="1" ht="12">
      <c r="A15" s="6" t="s">
        <v>314</v>
      </c>
      <c r="B15" s="6" t="s">
        <v>29</v>
      </c>
      <c r="C15" s="6" t="s">
        <v>20</v>
      </c>
      <c r="D15" s="6" t="s">
        <v>275</v>
      </c>
      <c r="E15" s="6" t="s">
        <v>32</v>
      </c>
      <c r="F15" s="7" t="s">
        <v>33</v>
      </c>
      <c r="G15" s="6" t="s">
        <v>24</v>
      </c>
      <c r="H15" s="6" t="s">
        <v>15</v>
      </c>
      <c r="I15" s="6" t="s">
        <v>16</v>
      </c>
      <c r="J15" s="6" t="s">
        <v>17</v>
      </c>
      <c r="K15" s="8" t="s">
        <v>276</v>
      </c>
      <c r="L15" s="11">
        <v>0</v>
      </c>
      <c r="M15" s="11">
        <v>0</v>
      </c>
      <c r="N15" s="11">
        <v>0</v>
      </c>
      <c r="O15" s="11">
        <v>0</v>
      </c>
      <c r="P15" s="8">
        <v>0</v>
      </c>
      <c r="Q15" s="8">
        <v>0</v>
      </c>
      <c r="R15" s="8">
        <v>1</v>
      </c>
      <c r="S15" s="8" t="s">
        <v>277</v>
      </c>
      <c r="T15" s="8">
        <v>0</v>
      </c>
      <c r="U15" s="8">
        <v>0</v>
      </c>
      <c r="V15" s="8">
        <v>0</v>
      </c>
      <c r="W15" s="8">
        <v>0</v>
      </c>
      <c r="X15" s="8">
        <v>0</v>
      </c>
      <c r="Y15" s="8">
        <v>1</v>
      </c>
      <c r="Z15" s="8">
        <v>0</v>
      </c>
      <c r="AA15" s="6" t="s">
        <v>27</v>
      </c>
      <c r="AB15" s="23" t="s">
        <v>36</v>
      </c>
      <c r="AC15" s="6">
        <v>0</v>
      </c>
    </row>
    <row r="16" spans="1:29" s="12" customFormat="1" ht="12">
      <c r="A16" s="6" t="s">
        <v>18</v>
      </c>
      <c r="B16" s="6" t="s">
        <v>19</v>
      </c>
      <c r="C16" s="6" t="s">
        <v>30</v>
      </c>
      <c r="D16" s="6" t="s">
        <v>272</v>
      </c>
      <c r="E16" s="6" t="s">
        <v>59</v>
      </c>
      <c r="F16" s="7" t="s">
        <v>60</v>
      </c>
      <c r="G16" s="6"/>
      <c r="H16" s="6" t="s">
        <v>15</v>
      </c>
      <c r="I16" s="6" t="s">
        <v>16</v>
      </c>
      <c r="J16" s="6" t="s">
        <v>17</v>
      </c>
      <c r="K16" s="8" t="s">
        <v>273</v>
      </c>
      <c r="L16" s="11">
        <v>0</v>
      </c>
      <c r="M16" s="11">
        <v>0</v>
      </c>
      <c r="N16" s="11">
        <v>1</v>
      </c>
      <c r="O16" s="11">
        <v>0</v>
      </c>
      <c r="P16" s="8">
        <v>0</v>
      </c>
      <c r="Q16" s="8">
        <v>0</v>
      </c>
      <c r="R16" s="8">
        <v>0</v>
      </c>
      <c r="S16" s="8" t="s">
        <v>274</v>
      </c>
      <c r="T16" s="8">
        <v>0</v>
      </c>
      <c r="U16" s="8">
        <v>0</v>
      </c>
      <c r="V16" s="8">
        <v>0</v>
      </c>
      <c r="W16" s="8">
        <v>0</v>
      </c>
      <c r="X16" s="8">
        <v>1</v>
      </c>
      <c r="Y16" s="8">
        <v>0</v>
      </c>
      <c r="Z16" s="8">
        <v>0</v>
      </c>
      <c r="AA16" s="6" t="s">
        <v>36</v>
      </c>
      <c r="AB16" s="6" t="s">
        <v>27</v>
      </c>
      <c r="AC16" s="6" t="s">
        <v>28</v>
      </c>
    </row>
    <row r="17" spans="1:29" ht="36">
      <c r="A17" s="6" t="s">
        <v>18</v>
      </c>
      <c r="B17" s="6" t="s">
        <v>29</v>
      </c>
      <c r="C17" s="6" t="s">
        <v>93</v>
      </c>
      <c r="D17" s="6" t="s">
        <v>269</v>
      </c>
      <c r="E17" s="6" t="s">
        <v>22</v>
      </c>
      <c r="F17" s="7" t="s">
        <v>38</v>
      </c>
      <c r="G17" s="6"/>
      <c r="H17" s="6"/>
      <c r="I17" s="6"/>
      <c r="J17" s="6" t="s">
        <v>17</v>
      </c>
      <c r="K17" s="8" t="s">
        <v>270</v>
      </c>
      <c r="L17" s="11">
        <v>0</v>
      </c>
      <c r="M17" s="11">
        <v>0</v>
      </c>
      <c r="N17" s="11">
        <v>0</v>
      </c>
      <c r="O17" s="11">
        <v>1</v>
      </c>
      <c r="P17" s="8">
        <v>0</v>
      </c>
      <c r="Q17" s="8">
        <v>0</v>
      </c>
      <c r="R17" s="8">
        <v>0</v>
      </c>
      <c r="S17" s="8" t="s">
        <v>271</v>
      </c>
      <c r="T17" s="8">
        <v>0</v>
      </c>
      <c r="U17" s="8">
        <v>0</v>
      </c>
      <c r="V17" s="8">
        <v>0</v>
      </c>
      <c r="W17" s="8">
        <v>0</v>
      </c>
      <c r="X17" s="8">
        <v>0</v>
      </c>
      <c r="Y17" s="8">
        <v>1</v>
      </c>
      <c r="Z17" s="8">
        <v>0</v>
      </c>
      <c r="AA17" s="6" t="s">
        <v>27</v>
      </c>
      <c r="AB17" s="6" t="s">
        <v>27</v>
      </c>
      <c r="AC17" s="6" t="s">
        <v>41</v>
      </c>
    </row>
    <row r="18" spans="1:29" ht="36">
      <c r="A18" s="6" t="s">
        <v>314</v>
      </c>
      <c r="B18" s="6" t="s">
        <v>19</v>
      </c>
      <c r="C18" s="6" t="s">
        <v>30</v>
      </c>
      <c r="D18" s="6" t="s">
        <v>266</v>
      </c>
      <c r="E18" s="6" t="s">
        <v>32</v>
      </c>
      <c r="F18" s="7" t="s">
        <v>38</v>
      </c>
      <c r="G18" s="6" t="s">
        <v>24</v>
      </c>
      <c r="H18" s="6"/>
      <c r="I18" s="6" t="s">
        <v>16</v>
      </c>
      <c r="J18" s="6"/>
      <c r="K18" s="8" t="s">
        <v>267</v>
      </c>
      <c r="L18" s="11">
        <v>0</v>
      </c>
      <c r="M18" s="11">
        <v>1</v>
      </c>
      <c r="N18" s="11">
        <v>0</v>
      </c>
      <c r="O18" s="11">
        <v>0</v>
      </c>
      <c r="P18" s="8">
        <v>0</v>
      </c>
      <c r="Q18" s="8">
        <v>0</v>
      </c>
      <c r="R18" s="8">
        <v>0</v>
      </c>
      <c r="S18" s="8" t="s">
        <v>268</v>
      </c>
      <c r="T18" s="8">
        <v>0</v>
      </c>
      <c r="U18" s="8">
        <v>0</v>
      </c>
      <c r="V18" s="8">
        <v>0</v>
      </c>
      <c r="W18" s="8">
        <v>0</v>
      </c>
      <c r="X18" s="8">
        <v>0</v>
      </c>
      <c r="Y18" s="8">
        <v>1</v>
      </c>
      <c r="Z18" s="8">
        <v>0</v>
      </c>
      <c r="AA18" s="6" t="s">
        <v>27</v>
      </c>
      <c r="AB18" s="6" t="s">
        <v>27</v>
      </c>
      <c r="AC18" s="6" t="s">
        <v>41</v>
      </c>
    </row>
    <row r="19" spans="1:29" ht="24">
      <c r="A19" s="6" t="s">
        <v>314</v>
      </c>
      <c r="B19" s="6"/>
      <c r="C19" s="6" t="s">
        <v>20</v>
      </c>
      <c r="D19" s="6" t="s">
        <v>263</v>
      </c>
      <c r="E19" s="6" t="s">
        <v>68</v>
      </c>
      <c r="F19" s="9" t="s">
        <v>23</v>
      </c>
      <c r="G19" s="6"/>
      <c r="H19" s="6"/>
      <c r="I19" s="6"/>
      <c r="J19" s="6" t="s">
        <v>17</v>
      </c>
      <c r="K19" s="8" t="s">
        <v>264</v>
      </c>
      <c r="L19" s="11">
        <v>0</v>
      </c>
      <c r="M19" s="11">
        <v>0</v>
      </c>
      <c r="N19" s="11">
        <v>0</v>
      </c>
      <c r="O19" s="11">
        <v>0</v>
      </c>
      <c r="P19" s="8">
        <v>0</v>
      </c>
      <c r="Q19" s="8">
        <v>0</v>
      </c>
      <c r="R19" s="8">
        <v>1</v>
      </c>
      <c r="S19" s="8" t="s">
        <v>265</v>
      </c>
      <c r="T19" s="8">
        <v>0</v>
      </c>
      <c r="U19" s="8">
        <v>0</v>
      </c>
      <c r="V19" s="8">
        <v>0</v>
      </c>
      <c r="W19" s="8">
        <v>0</v>
      </c>
      <c r="X19" s="8">
        <v>0</v>
      </c>
      <c r="Y19" s="8">
        <v>1</v>
      </c>
      <c r="Z19" s="8">
        <v>0</v>
      </c>
      <c r="AA19" s="6" t="s">
        <v>27</v>
      </c>
      <c r="AB19" s="23" t="s">
        <v>36</v>
      </c>
      <c r="AC19" s="6" t="s">
        <v>28</v>
      </c>
    </row>
    <row r="20" spans="1:29" ht="12">
      <c r="A20" s="6" t="s">
        <v>314</v>
      </c>
      <c r="B20" s="6"/>
      <c r="C20" s="6" t="s">
        <v>30</v>
      </c>
      <c r="D20" s="6" t="s">
        <v>260</v>
      </c>
      <c r="E20" s="6" t="s">
        <v>68</v>
      </c>
      <c r="F20" s="9" t="s">
        <v>23</v>
      </c>
      <c r="G20" s="6" t="s">
        <v>24</v>
      </c>
      <c r="H20" s="6"/>
      <c r="I20" s="6"/>
      <c r="J20" s="6"/>
      <c r="K20" s="8" t="s">
        <v>261</v>
      </c>
      <c r="L20" s="11">
        <v>0</v>
      </c>
      <c r="M20" s="11">
        <v>0</v>
      </c>
      <c r="N20" s="11">
        <v>1</v>
      </c>
      <c r="O20" s="11">
        <v>0</v>
      </c>
      <c r="P20" s="8">
        <v>0</v>
      </c>
      <c r="Q20" s="8">
        <v>0</v>
      </c>
      <c r="R20" s="8">
        <v>0</v>
      </c>
      <c r="S20" s="8" t="s">
        <v>262</v>
      </c>
      <c r="T20" s="8">
        <v>0</v>
      </c>
      <c r="U20" s="8">
        <v>0</v>
      </c>
      <c r="V20" s="8">
        <v>0</v>
      </c>
      <c r="W20" s="8">
        <v>0</v>
      </c>
      <c r="X20" s="8">
        <v>0</v>
      </c>
      <c r="Y20" s="8">
        <v>1</v>
      </c>
      <c r="Z20" s="8">
        <v>1</v>
      </c>
      <c r="AA20" s="6" t="s">
        <v>27</v>
      </c>
      <c r="AB20" s="6" t="s">
        <v>27</v>
      </c>
      <c r="AC20" s="6">
        <v>0</v>
      </c>
    </row>
    <row r="21" spans="1:29" s="12" customFormat="1" ht="12">
      <c r="A21" s="6" t="s">
        <v>314</v>
      </c>
      <c r="B21" s="6" t="s">
        <v>29</v>
      </c>
      <c r="C21" s="6" t="s">
        <v>30</v>
      </c>
      <c r="D21" s="6" t="s">
        <v>233</v>
      </c>
      <c r="E21" s="6" t="s">
        <v>22</v>
      </c>
      <c r="F21" s="7" t="s">
        <v>221</v>
      </c>
      <c r="G21" s="6" t="s">
        <v>24</v>
      </c>
      <c r="H21" s="6"/>
      <c r="I21" s="6" t="s">
        <v>16</v>
      </c>
      <c r="J21" s="6" t="s">
        <v>17</v>
      </c>
      <c r="K21" s="8" t="s">
        <v>258</v>
      </c>
      <c r="L21" s="11">
        <v>0</v>
      </c>
      <c r="M21" s="11">
        <v>0</v>
      </c>
      <c r="N21" s="11">
        <v>0</v>
      </c>
      <c r="O21" s="11">
        <v>1</v>
      </c>
      <c r="P21" s="8">
        <v>0</v>
      </c>
      <c r="Q21" s="8">
        <v>1</v>
      </c>
      <c r="R21" s="8">
        <v>0</v>
      </c>
      <c r="S21" s="8" t="s">
        <v>259</v>
      </c>
      <c r="T21" s="8">
        <v>0</v>
      </c>
      <c r="U21" s="8">
        <v>0</v>
      </c>
      <c r="V21" s="8">
        <v>0</v>
      </c>
      <c r="W21" s="8">
        <v>0</v>
      </c>
      <c r="X21" s="8">
        <v>0</v>
      </c>
      <c r="Y21" s="8">
        <v>1</v>
      </c>
      <c r="Z21" s="8">
        <v>0</v>
      </c>
      <c r="AA21" s="6" t="s">
        <v>27</v>
      </c>
      <c r="AB21" s="6" t="s">
        <v>27</v>
      </c>
      <c r="AC21" s="6" t="s">
        <v>125</v>
      </c>
    </row>
    <row r="22" spans="1:29" ht="12">
      <c r="A22" s="6" t="s">
        <v>314</v>
      </c>
      <c r="B22" s="6" t="s">
        <v>29</v>
      </c>
      <c r="C22" s="6" t="s">
        <v>93</v>
      </c>
      <c r="D22" s="6" t="s">
        <v>255</v>
      </c>
      <c r="E22" s="6" t="s">
        <v>59</v>
      </c>
      <c r="F22" s="7" t="s">
        <v>55</v>
      </c>
      <c r="G22" s="6"/>
      <c r="H22" s="6" t="s">
        <v>15</v>
      </c>
      <c r="I22" s="6" t="s">
        <v>16</v>
      </c>
      <c r="J22" s="6" t="s">
        <v>17</v>
      </c>
      <c r="K22" s="8" t="s">
        <v>256</v>
      </c>
      <c r="L22" s="11">
        <v>0</v>
      </c>
      <c r="M22" s="11">
        <v>0</v>
      </c>
      <c r="N22" s="11">
        <v>0</v>
      </c>
      <c r="O22" s="11">
        <v>0</v>
      </c>
      <c r="P22" s="8">
        <v>0</v>
      </c>
      <c r="Q22" s="8">
        <v>1</v>
      </c>
      <c r="R22" s="8">
        <v>0</v>
      </c>
      <c r="S22" s="8" t="s">
        <v>257</v>
      </c>
      <c r="T22" s="8">
        <v>1</v>
      </c>
      <c r="U22" s="8">
        <v>0</v>
      </c>
      <c r="V22" s="8">
        <v>0</v>
      </c>
      <c r="W22" s="8">
        <v>0</v>
      </c>
      <c r="X22" s="8">
        <v>0</v>
      </c>
      <c r="Y22" s="8">
        <v>0</v>
      </c>
      <c r="Z22" s="8">
        <v>0</v>
      </c>
      <c r="AA22" s="6" t="s">
        <v>27</v>
      </c>
      <c r="AB22" s="23" t="s">
        <v>36</v>
      </c>
      <c r="AC22" s="6" t="s">
        <v>41</v>
      </c>
    </row>
    <row r="23" spans="1:29" s="12" customFormat="1" ht="36">
      <c r="A23" s="6" t="s">
        <v>314</v>
      </c>
      <c r="B23" s="6" t="s">
        <v>19</v>
      </c>
      <c r="C23" s="6" t="s">
        <v>93</v>
      </c>
      <c r="D23" s="6" t="s">
        <v>252</v>
      </c>
      <c r="E23" s="6" t="s">
        <v>59</v>
      </c>
      <c r="F23" s="7" t="s">
        <v>60</v>
      </c>
      <c r="G23" s="6"/>
      <c r="H23" s="6"/>
      <c r="I23" s="6"/>
      <c r="J23" s="6" t="s">
        <v>17</v>
      </c>
      <c r="K23" s="8" t="s">
        <v>253</v>
      </c>
      <c r="L23" s="11">
        <v>0</v>
      </c>
      <c r="M23" s="11">
        <v>0</v>
      </c>
      <c r="N23" s="11">
        <v>0</v>
      </c>
      <c r="O23" s="11">
        <v>1</v>
      </c>
      <c r="P23" s="8">
        <v>0</v>
      </c>
      <c r="Q23" s="8">
        <v>0</v>
      </c>
      <c r="R23" s="8">
        <v>0</v>
      </c>
      <c r="S23" s="8" t="s">
        <v>254</v>
      </c>
      <c r="T23" s="8">
        <v>0</v>
      </c>
      <c r="U23" s="8">
        <v>0</v>
      </c>
      <c r="V23" s="8">
        <v>0</v>
      </c>
      <c r="W23" s="8">
        <v>0</v>
      </c>
      <c r="X23" s="8">
        <v>1</v>
      </c>
      <c r="Y23" s="8">
        <v>0</v>
      </c>
      <c r="Z23" s="8">
        <v>0</v>
      </c>
      <c r="AA23" s="6" t="s">
        <v>27</v>
      </c>
      <c r="AB23" s="6" t="s">
        <v>27</v>
      </c>
      <c r="AC23" s="6">
        <v>0</v>
      </c>
    </row>
    <row r="24" spans="1:29" ht="12">
      <c r="A24" s="6" t="s">
        <v>314</v>
      </c>
      <c r="B24" s="6" t="s">
        <v>19</v>
      </c>
      <c r="C24" s="6" t="s">
        <v>93</v>
      </c>
      <c r="D24" s="6" t="s">
        <v>249</v>
      </c>
      <c r="E24" s="6" t="s">
        <v>32</v>
      </c>
      <c r="F24" s="7" t="s">
        <v>33</v>
      </c>
      <c r="G24" s="6"/>
      <c r="H24" s="6" t="s">
        <v>15</v>
      </c>
      <c r="I24" s="6"/>
      <c r="J24" s="6"/>
      <c r="K24" s="8" t="s">
        <v>250</v>
      </c>
      <c r="L24" s="11">
        <v>0</v>
      </c>
      <c r="M24" s="11">
        <v>0</v>
      </c>
      <c r="N24" s="11">
        <v>1</v>
      </c>
      <c r="O24" s="11">
        <v>0</v>
      </c>
      <c r="P24" s="8">
        <v>0</v>
      </c>
      <c r="Q24" s="8">
        <v>0</v>
      </c>
      <c r="R24" s="8">
        <v>0</v>
      </c>
      <c r="S24" s="8" t="s">
        <v>251</v>
      </c>
      <c r="T24" s="8">
        <v>0</v>
      </c>
      <c r="U24" s="8">
        <v>0</v>
      </c>
      <c r="V24" s="8">
        <v>0</v>
      </c>
      <c r="W24" s="8">
        <v>0</v>
      </c>
      <c r="X24" s="8">
        <v>0</v>
      </c>
      <c r="Y24" s="8">
        <v>0</v>
      </c>
      <c r="Z24" s="8">
        <v>1</v>
      </c>
      <c r="AA24" s="6" t="s">
        <v>27</v>
      </c>
      <c r="AB24" s="6" t="s">
        <v>27</v>
      </c>
      <c r="AC24" s="6" t="s">
        <v>41</v>
      </c>
    </row>
    <row r="25" spans="1:29" ht="12.75" customHeight="1">
      <c r="A25" s="6" t="s">
        <v>314</v>
      </c>
      <c r="B25" s="6"/>
      <c r="C25" s="6" t="s">
        <v>93</v>
      </c>
      <c r="D25" s="6" t="s">
        <v>246</v>
      </c>
      <c r="E25" s="6" t="s">
        <v>59</v>
      </c>
      <c r="F25" s="7" t="s">
        <v>60</v>
      </c>
      <c r="G25" s="6" t="s">
        <v>24</v>
      </c>
      <c r="H25" s="6" t="s">
        <v>15</v>
      </c>
      <c r="I25" s="6" t="s">
        <v>16</v>
      </c>
      <c r="J25" s="6" t="s">
        <v>17</v>
      </c>
      <c r="K25" s="8" t="s">
        <v>247</v>
      </c>
      <c r="L25" s="11">
        <v>0</v>
      </c>
      <c r="M25" s="11">
        <v>1</v>
      </c>
      <c r="N25" s="11">
        <v>0</v>
      </c>
      <c r="O25" s="11">
        <v>0</v>
      </c>
      <c r="P25" s="8">
        <v>0</v>
      </c>
      <c r="Q25" s="8">
        <v>0</v>
      </c>
      <c r="R25" s="8">
        <v>0</v>
      </c>
      <c r="S25" s="8" t="s">
        <v>248</v>
      </c>
      <c r="T25" s="8">
        <v>1</v>
      </c>
      <c r="U25" s="8">
        <v>0</v>
      </c>
      <c r="V25" s="8">
        <v>0</v>
      </c>
      <c r="W25" s="8">
        <v>0</v>
      </c>
      <c r="X25" s="8">
        <v>1</v>
      </c>
      <c r="Y25" s="8">
        <v>0</v>
      </c>
      <c r="Z25" s="8">
        <v>0</v>
      </c>
      <c r="AA25" s="6" t="s">
        <v>27</v>
      </c>
      <c r="AB25" s="6" t="s">
        <v>27</v>
      </c>
      <c r="AC25" s="6" t="s">
        <v>28</v>
      </c>
    </row>
    <row r="26" spans="1:29" ht="24">
      <c r="A26" s="6" t="s">
        <v>314</v>
      </c>
      <c r="B26" s="6" t="s">
        <v>19</v>
      </c>
      <c r="C26" s="6" t="s">
        <v>93</v>
      </c>
      <c r="D26" s="6" t="s">
        <v>233</v>
      </c>
      <c r="E26" s="6" t="s">
        <v>59</v>
      </c>
      <c r="F26" s="7" t="s">
        <v>60</v>
      </c>
      <c r="G26" s="6"/>
      <c r="H26" s="6"/>
      <c r="I26" s="6"/>
      <c r="J26" s="6" t="s">
        <v>17</v>
      </c>
      <c r="K26" s="8" t="s">
        <v>244</v>
      </c>
      <c r="L26" s="11">
        <v>0</v>
      </c>
      <c r="M26" s="11">
        <v>0</v>
      </c>
      <c r="N26" s="11">
        <v>1</v>
      </c>
      <c r="O26" s="11">
        <v>0</v>
      </c>
      <c r="P26" s="8">
        <v>0</v>
      </c>
      <c r="Q26" s="8">
        <v>0</v>
      </c>
      <c r="R26" s="8">
        <v>0</v>
      </c>
      <c r="S26" s="8" t="s">
        <v>245</v>
      </c>
      <c r="T26" s="8">
        <v>0</v>
      </c>
      <c r="U26" s="8">
        <v>0</v>
      </c>
      <c r="V26" s="8">
        <v>0</v>
      </c>
      <c r="W26" s="8">
        <v>0</v>
      </c>
      <c r="X26" s="8">
        <v>0</v>
      </c>
      <c r="Y26" s="8">
        <v>1</v>
      </c>
      <c r="Z26" s="8">
        <v>0</v>
      </c>
      <c r="AA26" s="6" t="s">
        <v>27</v>
      </c>
      <c r="AB26" s="6" t="s">
        <v>27</v>
      </c>
      <c r="AC26" s="6" t="s">
        <v>41</v>
      </c>
    </row>
    <row r="27" spans="1:29" ht="168">
      <c r="A27" s="6" t="s">
        <v>314</v>
      </c>
      <c r="B27" s="6" t="s">
        <v>29</v>
      </c>
      <c r="C27" s="6" t="s">
        <v>30</v>
      </c>
      <c r="D27" s="6" t="s">
        <v>241</v>
      </c>
      <c r="E27" s="6" t="s">
        <v>32</v>
      </c>
      <c r="F27" s="7" t="s">
        <v>38</v>
      </c>
      <c r="G27" s="6" t="s">
        <v>24</v>
      </c>
      <c r="H27" s="6" t="s">
        <v>15</v>
      </c>
      <c r="I27" s="6" t="s">
        <v>16</v>
      </c>
      <c r="J27" s="6" t="s">
        <v>17</v>
      </c>
      <c r="K27" s="8" t="s">
        <v>242</v>
      </c>
      <c r="L27" s="11">
        <v>0</v>
      </c>
      <c r="M27" s="11">
        <v>0</v>
      </c>
      <c r="N27" s="11">
        <v>1</v>
      </c>
      <c r="O27" s="11">
        <v>1</v>
      </c>
      <c r="P27" s="8">
        <v>0</v>
      </c>
      <c r="Q27" s="8">
        <v>0</v>
      </c>
      <c r="R27" s="8">
        <v>0</v>
      </c>
      <c r="S27" s="8" t="s">
        <v>243</v>
      </c>
      <c r="T27" s="8">
        <v>0</v>
      </c>
      <c r="U27" s="8">
        <v>0</v>
      </c>
      <c r="V27" s="8">
        <v>1</v>
      </c>
      <c r="W27" s="8">
        <v>0</v>
      </c>
      <c r="X27" s="8">
        <v>0</v>
      </c>
      <c r="Y27" s="8">
        <v>1</v>
      </c>
      <c r="Z27" s="8">
        <v>1</v>
      </c>
      <c r="AA27" s="6" t="s">
        <v>27</v>
      </c>
      <c r="AB27" s="6" t="s">
        <v>27</v>
      </c>
      <c r="AC27" s="6">
        <v>0</v>
      </c>
    </row>
    <row r="28" spans="1:29" s="12" customFormat="1" ht="24">
      <c r="A28" s="6" t="s">
        <v>314</v>
      </c>
      <c r="B28" s="6" t="s">
        <v>19</v>
      </c>
      <c r="C28" s="6" t="s">
        <v>30</v>
      </c>
      <c r="D28" s="6" t="s">
        <v>126</v>
      </c>
      <c r="E28" s="6" t="s">
        <v>22</v>
      </c>
      <c r="F28" s="9" t="s">
        <v>23</v>
      </c>
      <c r="G28" s="6"/>
      <c r="H28" s="6"/>
      <c r="I28" s="6"/>
      <c r="J28" s="6" t="s">
        <v>17</v>
      </c>
      <c r="K28" s="8" t="s">
        <v>239</v>
      </c>
      <c r="L28" s="11">
        <v>1</v>
      </c>
      <c r="M28" s="11">
        <v>0</v>
      </c>
      <c r="N28" s="11">
        <v>0</v>
      </c>
      <c r="O28" s="11">
        <v>1</v>
      </c>
      <c r="P28" s="8">
        <v>0</v>
      </c>
      <c r="Q28" s="8">
        <v>0</v>
      </c>
      <c r="R28" s="8">
        <v>0</v>
      </c>
      <c r="S28" s="8" t="s">
        <v>240</v>
      </c>
      <c r="T28" s="8">
        <v>1</v>
      </c>
      <c r="U28" s="8">
        <v>0</v>
      </c>
      <c r="V28" s="8">
        <v>0</v>
      </c>
      <c r="W28" s="8">
        <v>0</v>
      </c>
      <c r="X28" s="8">
        <v>0</v>
      </c>
      <c r="Y28" s="8">
        <v>0</v>
      </c>
      <c r="Z28" s="8">
        <v>1</v>
      </c>
      <c r="AA28" s="6" t="s">
        <v>27</v>
      </c>
      <c r="AB28" s="6" t="s">
        <v>27</v>
      </c>
      <c r="AC28" s="6">
        <v>0</v>
      </c>
    </row>
    <row r="29" spans="1:29" ht="36">
      <c r="A29" s="6" t="s">
        <v>314</v>
      </c>
      <c r="B29" s="6"/>
      <c r="C29" s="6" t="s">
        <v>93</v>
      </c>
      <c r="D29" s="6" t="s">
        <v>236</v>
      </c>
      <c r="E29" s="6" t="s">
        <v>22</v>
      </c>
      <c r="F29" s="7" t="s">
        <v>33</v>
      </c>
      <c r="G29" s="6" t="s">
        <v>24</v>
      </c>
      <c r="H29" s="6"/>
      <c r="I29" s="6" t="s">
        <v>16</v>
      </c>
      <c r="J29" s="6" t="s">
        <v>17</v>
      </c>
      <c r="K29" s="8" t="s">
        <v>237</v>
      </c>
      <c r="L29" s="11">
        <v>0</v>
      </c>
      <c r="M29" s="11">
        <v>0</v>
      </c>
      <c r="N29" s="11">
        <v>1</v>
      </c>
      <c r="O29" s="11">
        <v>0</v>
      </c>
      <c r="P29" s="8">
        <v>1</v>
      </c>
      <c r="Q29" s="8">
        <v>0</v>
      </c>
      <c r="R29" s="8">
        <v>1</v>
      </c>
      <c r="S29" s="8" t="s">
        <v>238</v>
      </c>
      <c r="T29" s="8">
        <v>0</v>
      </c>
      <c r="U29" s="8">
        <v>0</v>
      </c>
      <c r="V29" s="8">
        <v>0</v>
      </c>
      <c r="W29" s="8">
        <v>1</v>
      </c>
      <c r="X29" s="8">
        <v>0</v>
      </c>
      <c r="Y29" s="8">
        <v>0</v>
      </c>
      <c r="Z29" s="8">
        <v>1</v>
      </c>
      <c r="AA29" s="6" t="s">
        <v>27</v>
      </c>
      <c r="AB29" s="23" t="s">
        <v>36</v>
      </c>
      <c r="AC29" s="6" t="s">
        <v>28</v>
      </c>
    </row>
    <row r="30" spans="1:29" ht="48">
      <c r="A30" s="6" t="s">
        <v>18</v>
      </c>
      <c r="B30" s="6" t="s">
        <v>19</v>
      </c>
      <c r="C30" s="6" t="s">
        <v>30</v>
      </c>
      <c r="D30" s="6" t="s">
        <v>233</v>
      </c>
      <c r="E30" s="6" t="s">
        <v>59</v>
      </c>
      <c r="F30" s="7" t="s">
        <v>60</v>
      </c>
      <c r="G30" s="6" t="s">
        <v>24</v>
      </c>
      <c r="H30" s="6" t="s">
        <v>15</v>
      </c>
      <c r="I30" s="6" t="s">
        <v>16</v>
      </c>
      <c r="J30" s="6" t="s">
        <v>17</v>
      </c>
      <c r="K30" s="8" t="s">
        <v>234</v>
      </c>
      <c r="L30" s="11">
        <v>1</v>
      </c>
      <c r="M30" s="11">
        <v>1</v>
      </c>
      <c r="N30" s="11">
        <v>0</v>
      </c>
      <c r="O30" s="11">
        <v>0</v>
      </c>
      <c r="P30" s="8">
        <v>0</v>
      </c>
      <c r="Q30" s="8">
        <v>0</v>
      </c>
      <c r="R30" s="8">
        <v>1</v>
      </c>
      <c r="S30" s="22" t="s">
        <v>235</v>
      </c>
      <c r="T30" s="8">
        <v>0</v>
      </c>
      <c r="U30" s="8">
        <v>0</v>
      </c>
      <c r="V30" s="8">
        <v>0</v>
      </c>
      <c r="W30" s="8">
        <v>1</v>
      </c>
      <c r="X30" s="8">
        <v>0</v>
      </c>
      <c r="Y30" s="8">
        <v>1</v>
      </c>
      <c r="Z30" s="8">
        <v>0</v>
      </c>
      <c r="AA30" s="6" t="s">
        <v>27</v>
      </c>
      <c r="AB30" s="23" t="s">
        <v>36</v>
      </c>
      <c r="AC30" s="6">
        <v>0</v>
      </c>
    </row>
    <row r="31" spans="1:29" s="12" customFormat="1" ht="30" customHeight="1">
      <c r="A31" s="6" t="s">
        <v>314</v>
      </c>
      <c r="B31" s="6" t="s">
        <v>29</v>
      </c>
      <c r="C31" s="6" t="s">
        <v>129</v>
      </c>
      <c r="D31" s="6" t="s">
        <v>230</v>
      </c>
      <c r="E31" s="6" t="s">
        <v>68</v>
      </c>
      <c r="F31" s="7" t="s">
        <v>33</v>
      </c>
      <c r="G31" s="6" t="s">
        <v>24</v>
      </c>
      <c r="H31" s="6" t="s">
        <v>15</v>
      </c>
      <c r="I31" s="6" t="s">
        <v>16</v>
      </c>
      <c r="J31" s="6" t="s">
        <v>17</v>
      </c>
      <c r="K31" s="8" t="s">
        <v>231</v>
      </c>
      <c r="L31" s="11">
        <v>0</v>
      </c>
      <c r="M31" s="11">
        <v>0</v>
      </c>
      <c r="N31" s="11">
        <v>0</v>
      </c>
      <c r="O31" s="11">
        <v>1</v>
      </c>
      <c r="P31" s="8">
        <v>0</v>
      </c>
      <c r="Q31" s="8">
        <v>0</v>
      </c>
      <c r="R31" s="8">
        <v>0</v>
      </c>
      <c r="S31" s="8" t="s">
        <v>232</v>
      </c>
      <c r="T31" s="8">
        <v>0</v>
      </c>
      <c r="U31" s="8">
        <v>0</v>
      </c>
      <c r="V31" s="8">
        <v>0</v>
      </c>
      <c r="W31" s="8">
        <v>0</v>
      </c>
      <c r="X31" s="8">
        <v>1</v>
      </c>
      <c r="Y31" s="8">
        <v>1</v>
      </c>
      <c r="Z31" s="8">
        <v>0</v>
      </c>
      <c r="AA31" s="6" t="s">
        <v>27</v>
      </c>
      <c r="AB31" s="6" t="s">
        <v>27</v>
      </c>
      <c r="AC31" s="6" t="s">
        <v>41</v>
      </c>
    </row>
    <row r="32" spans="1:29" ht="12.75" customHeight="1">
      <c r="A32" s="6" t="s">
        <v>18</v>
      </c>
      <c r="B32" s="6" t="s">
        <v>19</v>
      </c>
      <c r="C32" s="6" t="s">
        <v>30</v>
      </c>
      <c r="D32" s="6" t="s">
        <v>227</v>
      </c>
      <c r="E32" s="6" t="s">
        <v>32</v>
      </c>
      <c r="F32" s="7" t="s">
        <v>38</v>
      </c>
      <c r="G32" s="6" t="s">
        <v>24</v>
      </c>
      <c r="H32" s="6"/>
      <c r="I32" s="6" t="s">
        <v>16</v>
      </c>
      <c r="J32" s="6"/>
      <c r="K32" s="8" t="s">
        <v>228</v>
      </c>
      <c r="L32" s="11">
        <v>0</v>
      </c>
      <c r="M32" s="11">
        <v>0</v>
      </c>
      <c r="N32" s="11">
        <v>1</v>
      </c>
      <c r="O32" s="11">
        <v>0</v>
      </c>
      <c r="P32" s="8">
        <v>0</v>
      </c>
      <c r="Q32" s="8">
        <v>0</v>
      </c>
      <c r="R32" s="8">
        <v>1</v>
      </c>
      <c r="S32" s="8" t="s">
        <v>229</v>
      </c>
      <c r="T32" s="8">
        <v>1</v>
      </c>
      <c r="U32" s="8">
        <v>0</v>
      </c>
      <c r="V32" s="8">
        <v>1</v>
      </c>
      <c r="W32" s="8">
        <v>0</v>
      </c>
      <c r="X32" s="8">
        <v>0</v>
      </c>
      <c r="Y32" s="8">
        <v>0</v>
      </c>
      <c r="Z32" s="8">
        <v>0</v>
      </c>
      <c r="AA32" s="6" t="s">
        <v>36</v>
      </c>
      <c r="AB32" s="23" t="s">
        <v>36</v>
      </c>
      <c r="AC32" s="6">
        <v>0</v>
      </c>
    </row>
    <row r="33" spans="1:29" ht="24">
      <c r="A33" s="6" t="s">
        <v>314</v>
      </c>
      <c r="B33" s="6" t="s">
        <v>19</v>
      </c>
      <c r="C33" s="6" t="s">
        <v>30</v>
      </c>
      <c r="D33" s="6" t="s">
        <v>224</v>
      </c>
      <c r="E33" s="6" t="s">
        <v>22</v>
      </c>
      <c r="F33" s="7" t="s">
        <v>221</v>
      </c>
      <c r="G33" s="6" t="s">
        <v>24</v>
      </c>
      <c r="H33" s="6" t="s">
        <v>15</v>
      </c>
      <c r="I33" s="6" t="s">
        <v>16</v>
      </c>
      <c r="J33" s="6" t="s">
        <v>17</v>
      </c>
      <c r="K33" s="8" t="s">
        <v>225</v>
      </c>
      <c r="L33" s="11">
        <v>0</v>
      </c>
      <c r="M33" s="11">
        <v>0</v>
      </c>
      <c r="N33" s="11">
        <v>0</v>
      </c>
      <c r="O33" s="11">
        <v>1</v>
      </c>
      <c r="P33" s="8">
        <v>0</v>
      </c>
      <c r="Q33" s="8">
        <v>1</v>
      </c>
      <c r="R33" s="8">
        <v>0</v>
      </c>
      <c r="S33" s="8" t="s">
        <v>226</v>
      </c>
      <c r="T33" s="8">
        <v>1</v>
      </c>
      <c r="U33" s="8">
        <v>0</v>
      </c>
      <c r="V33" s="8">
        <v>0</v>
      </c>
      <c r="W33" s="8">
        <v>0</v>
      </c>
      <c r="X33" s="8">
        <v>1</v>
      </c>
      <c r="Y33" s="8">
        <v>0</v>
      </c>
      <c r="Z33" s="8">
        <v>1</v>
      </c>
      <c r="AA33" s="6" t="s">
        <v>27</v>
      </c>
      <c r="AB33" s="6" t="s">
        <v>27</v>
      </c>
      <c r="AC33" s="6">
        <v>0</v>
      </c>
    </row>
    <row r="34" spans="1:29" ht="24">
      <c r="A34" s="6" t="s">
        <v>314</v>
      </c>
      <c r="B34" s="6" t="s">
        <v>29</v>
      </c>
      <c r="C34" s="6" t="s">
        <v>45</v>
      </c>
      <c r="D34" s="6" t="s">
        <v>220</v>
      </c>
      <c r="E34" s="6" t="s">
        <v>22</v>
      </c>
      <c r="F34" s="7" t="s">
        <v>221</v>
      </c>
      <c r="G34" s="6" t="s">
        <v>24</v>
      </c>
      <c r="H34" s="6"/>
      <c r="I34" s="6" t="s">
        <v>16</v>
      </c>
      <c r="J34" s="6"/>
      <c r="K34" s="8" t="s">
        <v>222</v>
      </c>
      <c r="L34" s="11">
        <v>1</v>
      </c>
      <c r="M34" s="11">
        <v>1</v>
      </c>
      <c r="N34" s="11">
        <v>0</v>
      </c>
      <c r="O34" s="11">
        <v>1</v>
      </c>
      <c r="P34" s="8">
        <v>0</v>
      </c>
      <c r="Q34" s="8">
        <v>0</v>
      </c>
      <c r="R34" s="8">
        <v>0</v>
      </c>
      <c r="S34" s="8" t="s">
        <v>223</v>
      </c>
      <c r="T34" s="8">
        <v>0</v>
      </c>
      <c r="U34" s="8">
        <v>0</v>
      </c>
      <c r="V34" s="8">
        <v>0</v>
      </c>
      <c r="W34" s="8">
        <v>1</v>
      </c>
      <c r="X34" s="8">
        <v>1</v>
      </c>
      <c r="Y34" s="8">
        <v>0</v>
      </c>
      <c r="Z34" s="8">
        <v>1</v>
      </c>
      <c r="AA34" s="6" t="s">
        <v>27</v>
      </c>
      <c r="AB34" s="6" t="s">
        <v>27</v>
      </c>
      <c r="AC34" s="6" t="s">
        <v>41</v>
      </c>
    </row>
    <row r="35" spans="1:29" ht="12">
      <c r="A35" s="6" t="s">
        <v>314</v>
      </c>
      <c r="B35" s="6"/>
      <c r="C35" s="6" t="s">
        <v>30</v>
      </c>
      <c r="D35" s="6" t="s">
        <v>217</v>
      </c>
      <c r="E35" s="6" t="s">
        <v>47</v>
      </c>
      <c r="F35" s="7" t="s">
        <v>33</v>
      </c>
      <c r="G35" s="6" t="s">
        <v>24</v>
      </c>
      <c r="H35" s="6" t="s">
        <v>15</v>
      </c>
      <c r="I35" s="6" t="s">
        <v>16</v>
      </c>
      <c r="J35" s="6"/>
      <c r="K35" s="8" t="s">
        <v>218</v>
      </c>
      <c r="L35" s="11">
        <v>0</v>
      </c>
      <c r="M35" s="11">
        <v>0</v>
      </c>
      <c r="N35" s="11">
        <v>1</v>
      </c>
      <c r="O35" s="11">
        <v>0</v>
      </c>
      <c r="P35" s="8">
        <v>0</v>
      </c>
      <c r="Q35" s="8">
        <v>0</v>
      </c>
      <c r="R35" s="8">
        <v>0</v>
      </c>
      <c r="S35" s="8" t="s">
        <v>219</v>
      </c>
      <c r="T35" s="8">
        <v>0</v>
      </c>
      <c r="U35" s="8">
        <v>0</v>
      </c>
      <c r="V35" s="8">
        <v>0</v>
      </c>
      <c r="W35" s="8">
        <v>0</v>
      </c>
      <c r="X35" s="8">
        <v>0</v>
      </c>
      <c r="Y35" s="8">
        <v>1</v>
      </c>
      <c r="Z35" s="8">
        <v>0</v>
      </c>
      <c r="AA35" s="6" t="s">
        <v>36</v>
      </c>
      <c r="AB35" s="23" t="s">
        <v>36</v>
      </c>
      <c r="AC35" s="6">
        <v>0</v>
      </c>
    </row>
    <row r="36" spans="1:29" s="19" customFormat="1" ht="24">
      <c r="A36" s="6" t="s">
        <v>314</v>
      </c>
      <c r="B36" s="6"/>
      <c r="C36" s="6" t="s">
        <v>93</v>
      </c>
      <c r="D36" s="6" t="s">
        <v>21</v>
      </c>
      <c r="E36" s="6" t="s">
        <v>22</v>
      </c>
      <c r="F36" s="9" t="s">
        <v>23</v>
      </c>
      <c r="G36" s="6" t="s">
        <v>24</v>
      </c>
      <c r="H36" s="6" t="s">
        <v>15</v>
      </c>
      <c r="I36" s="6" t="s">
        <v>16</v>
      </c>
      <c r="J36" s="6"/>
      <c r="K36" s="8" t="s">
        <v>215</v>
      </c>
      <c r="L36" s="11">
        <v>0</v>
      </c>
      <c r="M36" s="11">
        <v>0</v>
      </c>
      <c r="N36" s="11">
        <v>1</v>
      </c>
      <c r="O36" s="11">
        <v>1</v>
      </c>
      <c r="P36" s="8">
        <v>0</v>
      </c>
      <c r="Q36" s="8">
        <v>0</v>
      </c>
      <c r="R36" s="8">
        <v>0</v>
      </c>
      <c r="S36" s="8" t="s">
        <v>216</v>
      </c>
      <c r="T36" s="8">
        <v>1</v>
      </c>
      <c r="U36" s="8">
        <v>0</v>
      </c>
      <c r="V36" s="8">
        <v>0</v>
      </c>
      <c r="W36" s="8">
        <v>0</v>
      </c>
      <c r="X36" s="8">
        <v>0</v>
      </c>
      <c r="Y36" s="8">
        <v>1</v>
      </c>
      <c r="Z36" s="8">
        <v>0</v>
      </c>
      <c r="AA36" s="6" t="s">
        <v>27</v>
      </c>
      <c r="AB36" s="6" t="s">
        <v>27</v>
      </c>
      <c r="AC36" s="6" t="s">
        <v>41</v>
      </c>
    </row>
    <row r="37" spans="1:29" ht="24">
      <c r="A37" s="6" t="s">
        <v>314</v>
      </c>
      <c r="B37" s="6" t="s">
        <v>29</v>
      </c>
      <c r="C37" s="6" t="s">
        <v>106</v>
      </c>
      <c r="D37" s="6" t="s">
        <v>212</v>
      </c>
      <c r="E37" s="6" t="s">
        <v>68</v>
      </c>
      <c r="F37" s="7" t="s">
        <v>38</v>
      </c>
      <c r="G37" s="6"/>
      <c r="H37" s="6" t="s">
        <v>15</v>
      </c>
      <c r="I37" s="6" t="s">
        <v>16</v>
      </c>
      <c r="J37" s="6" t="s">
        <v>17</v>
      </c>
      <c r="K37" s="8" t="s">
        <v>213</v>
      </c>
      <c r="L37" s="11">
        <v>0</v>
      </c>
      <c r="M37" s="11">
        <v>1</v>
      </c>
      <c r="N37" s="11">
        <v>0</v>
      </c>
      <c r="O37" s="11">
        <v>0</v>
      </c>
      <c r="P37" s="8">
        <v>0</v>
      </c>
      <c r="Q37" s="8">
        <v>0</v>
      </c>
      <c r="R37" s="8">
        <v>1</v>
      </c>
      <c r="S37" s="8" t="s">
        <v>214</v>
      </c>
      <c r="T37" s="8">
        <v>0</v>
      </c>
      <c r="U37" s="8">
        <v>0</v>
      </c>
      <c r="V37" s="8">
        <v>1</v>
      </c>
      <c r="W37" s="8">
        <v>0</v>
      </c>
      <c r="X37" s="8">
        <v>0</v>
      </c>
      <c r="Y37" s="8">
        <v>0</v>
      </c>
      <c r="Z37" s="8">
        <v>0</v>
      </c>
      <c r="AA37" s="6" t="s">
        <v>27</v>
      </c>
      <c r="AB37" s="6" t="s">
        <v>27</v>
      </c>
      <c r="AC37" s="6" t="s">
        <v>41</v>
      </c>
    </row>
    <row r="38" spans="1:29" ht="12.75" customHeight="1">
      <c r="A38" s="6" t="s">
        <v>314</v>
      </c>
      <c r="B38" s="6" t="s">
        <v>19</v>
      </c>
      <c r="C38" s="6" t="s">
        <v>30</v>
      </c>
      <c r="D38" s="6" t="s">
        <v>209</v>
      </c>
      <c r="E38" s="6" t="s">
        <v>59</v>
      </c>
      <c r="F38" s="7" t="s">
        <v>60</v>
      </c>
      <c r="G38" s="6"/>
      <c r="H38" s="6"/>
      <c r="I38" s="6"/>
      <c r="J38" s="6" t="s">
        <v>17</v>
      </c>
      <c r="K38" s="8" t="s">
        <v>210</v>
      </c>
      <c r="L38" s="11">
        <v>0</v>
      </c>
      <c r="M38" s="11">
        <v>0</v>
      </c>
      <c r="N38" s="11">
        <v>1</v>
      </c>
      <c r="O38" s="11">
        <v>0</v>
      </c>
      <c r="P38" s="8">
        <v>0</v>
      </c>
      <c r="Q38" s="8">
        <v>0</v>
      </c>
      <c r="R38" s="8">
        <v>0</v>
      </c>
      <c r="S38" s="8" t="s">
        <v>211</v>
      </c>
      <c r="T38" s="8">
        <v>0</v>
      </c>
      <c r="U38" s="8">
        <v>0</v>
      </c>
      <c r="V38" s="8">
        <v>0</v>
      </c>
      <c r="W38" s="8">
        <v>0</v>
      </c>
      <c r="X38" s="8">
        <v>0</v>
      </c>
      <c r="Y38" s="8">
        <v>1</v>
      </c>
      <c r="Z38" s="8">
        <v>0</v>
      </c>
      <c r="AA38" s="6" t="s">
        <v>36</v>
      </c>
      <c r="AB38" s="23" t="s">
        <v>36</v>
      </c>
      <c r="AC38" s="6">
        <v>0</v>
      </c>
    </row>
    <row r="39" spans="1:29" ht="12.75" customHeight="1">
      <c r="A39" s="6" t="s">
        <v>314</v>
      </c>
      <c r="B39" s="6" t="s">
        <v>29</v>
      </c>
      <c r="C39" s="6" t="s">
        <v>30</v>
      </c>
      <c r="D39" s="6" t="s">
        <v>206</v>
      </c>
      <c r="E39" s="6" t="s">
        <v>59</v>
      </c>
      <c r="F39" s="7" t="s">
        <v>60</v>
      </c>
      <c r="G39" s="6" t="s">
        <v>24</v>
      </c>
      <c r="H39" s="6" t="s">
        <v>15</v>
      </c>
      <c r="I39" s="6" t="s">
        <v>16</v>
      </c>
      <c r="J39" s="6" t="s">
        <v>17</v>
      </c>
      <c r="K39" s="8" t="s">
        <v>207</v>
      </c>
      <c r="L39" s="11">
        <v>0</v>
      </c>
      <c r="M39" s="11">
        <v>0</v>
      </c>
      <c r="N39" s="11">
        <v>0</v>
      </c>
      <c r="O39" s="11">
        <v>0</v>
      </c>
      <c r="P39" s="8">
        <v>0</v>
      </c>
      <c r="Q39" s="8">
        <v>0</v>
      </c>
      <c r="R39" s="8">
        <v>1</v>
      </c>
      <c r="S39" s="8" t="s">
        <v>208</v>
      </c>
      <c r="T39" s="8">
        <v>0</v>
      </c>
      <c r="U39" s="8">
        <v>0</v>
      </c>
      <c r="V39" s="8">
        <v>0</v>
      </c>
      <c r="W39" s="8">
        <v>0</v>
      </c>
      <c r="X39" s="8">
        <v>0</v>
      </c>
      <c r="Y39" s="8">
        <v>1</v>
      </c>
      <c r="Z39" s="8">
        <v>0</v>
      </c>
      <c r="AA39" s="6" t="s">
        <v>27</v>
      </c>
      <c r="AB39" s="23" t="s">
        <v>36</v>
      </c>
      <c r="AC39" s="6" t="s">
        <v>41</v>
      </c>
    </row>
    <row r="40" spans="1:29" ht="12">
      <c r="A40" s="6" t="s">
        <v>314</v>
      </c>
      <c r="B40" s="6"/>
      <c r="C40" s="6" t="s">
        <v>93</v>
      </c>
      <c r="D40" s="6" t="s">
        <v>203</v>
      </c>
      <c r="E40" s="6" t="s">
        <v>68</v>
      </c>
      <c r="F40" s="7" t="s">
        <v>33</v>
      </c>
      <c r="G40" s="6" t="s">
        <v>24</v>
      </c>
      <c r="H40" s="6"/>
      <c r="I40" s="6"/>
      <c r="J40" s="6"/>
      <c r="K40" s="8" t="s">
        <v>204</v>
      </c>
      <c r="L40" s="11">
        <v>0</v>
      </c>
      <c r="M40" s="11">
        <v>0</v>
      </c>
      <c r="N40" s="11">
        <v>0</v>
      </c>
      <c r="O40" s="11">
        <v>1</v>
      </c>
      <c r="P40" s="8">
        <v>0</v>
      </c>
      <c r="Q40" s="8">
        <v>0</v>
      </c>
      <c r="R40" s="8">
        <v>0</v>
      </c>
      <c r="S40" s="8" t="s">
        <v>205</v>
      </c>
      <c r="T40" s="8">
        <v>0</v>
      </c>
      <c r="U40" s="8">
        <v>0</v>
      </c>
      <c r="V40" s="8">
        <v>0</v>
      </c>
      <c r="W40" s="8">
        <v>0</v>
      </c>
      <c r="X40" s="8">
        <v>1</v>
      </c>
      <c r="Y40" s="8">
        <v>0</v>
      </c>
      <c r="Z40" s="8">
        <v>0</v>
      </c>
      <c r="AA40" s="6" t="s">
        <v>27</v>
      </c>
      <c r="AB40" s="6" t="s">
        <v>27</v>
      </c>
      <c r="AC40" s="6" t="s">
        <v>28</v>
      </c>
    </row>
    <row r="41" spans="1:29" ht="36">
      <c r="A41" s="6" t="s">
        <v>314</v>
      </c>
      <c r="B41" s="6" t="s">
        <v>29</v>
      </c>
      <c r="C41" s="6" t="s">
        <v>93</v>
      </c>
      <c r="D41" s="6" t="s">
        <v>200</v>
      </c>
      <c r="E41" s="6" t="s">
        <v>32</v>
      </c>
      <c r="F41" s="7" t="s">
        <v>33</v>
      </c>
      <c r="G41" s="6" t="s">
        <v>24</v>
      </c>
      <c r="H41" s="6"/>
      <c r="I41" s="6" t="s">
        <v>16</v>
      </c>
      <c r="J41" s="6"/>
      <c r="K41" s="8" t="s">
        <v>201</v>
      </c>
      <c r="L41" s="11">
        <v>0</v>
      </c>
      <c r="M41" s="11">
        <v>0</v>
      </c>
      <c r="N41" s="11">
        <v>0</v>
      </c>
      <c r="O41" s="11">
        <v>1</v>
      </c>
      <c r="P41" s="8">
        <v>0</v>
      </c>
      <c r="Q41" s="8">
        <v>0</v>
      </c>
      <c r="R41" s="8">
        <v>1</v>
      </c>
      <c r="S41" s="8" t="s">
        <v>202</v>
      </c>
      <c r="T41" s="8">
        <v>0</v>
      </c>
      <c r="U41" s="8">
        <v>1</v>
      </c>
      <c r="V41" s="8">
        <v>0</v>
      </c>
      <c r="W41" s="8">
        <v>0</v>
      </c>
      <c r="X41" s="8">
        <v>0</v>
      </c>
      <c r="Y41" s="8">
        <v>0</v>
      </c>
      <c r="Z41" s="8">
        <v>1</v>
      </c>
      <c r="AA41" s="6" t="s">
        <v>27</v>
      </c>
      <c r="AB41" s="23" t="s">
        <v>36</v>
      </c>
      <c r="AC41" s="6" t="s">
        <v>41</v>
      </c>
    </row>
    <row r="42" spans="1:29" ht="12">
      <c r="A42" s="6" t="s">
        <v>18</v>
      </c>
      <c r="B42" s="6" t="s">
        <v>19</v>
      </c>
      <c r="C42" s="6" t="s">
        <v>45</v>
      </c>
      <c r="D42" s="6" t="s">
        <v>197</v>
      </c>
      <c r="E42" s="6" t="s">
        <v>54</v>
      </c>
      <c r="F42" s="7" t="s">
        <v>55</v>
      </c>
      <c r="G42" s="6" t="s">
        <v>24</v>
      </c>
      <c r="H42" s="6" t="s">
        <v>15</v>
      </c>
      <c r="I42" s="6" t="s">
        <v>16</v>
      </c>
      <c r="J42" s="6" t="s">
        <v>17</v>
      </c>
      <c r="K42" s="8" t="s">
        <v>198</v>
      </c>
      <c r="L42" s="11">
        <v>0</v>
      </c>
      <c r="M42" s="11">
        <v>0</v>
      </c>
      <c r="N42" s="11">
        <v>0</v>
      </c>
      <c r="O42" s="11">
        <v>1</v>
      </c>
      <c r="P42" s="8">
        <v>0</v>
      </c>
      <c r="Q42" s="8">
        <v>0</v>
      </c>
      <c r="R42" s="8">
        <v>1</v>
      </c>
      <c r="S42" s="8" t="s">
        <v>199</v>
      </c>
      <c r="T42" s="8">
        <v>0</v>
      </c>
      <c r="U42" s="8">
        <v>0</v>
      </c>
      <c r="V42" s="8">
        <v>0</v>
      </c>
      <c r="W42" s="8">
        <v>0</v>
      </c>
      <c r="X42" s="8">
        <v>0</v>
      </c>
      <c r="Y42" s="8">
        <v>1</v>
      </c>
      <c r="Z42" s="8">
        <v>0</v>
      </c>
      <c r="AA42" s="6" t="s">
        <v>36</v>
      </c>
      <c r="AB42" s="6" t="s">
        <v>27</v>
      </c>
      <c r="AC42" s="6" t="s">
        <v>28</v>
      </c>
    </row>
    <row r="43" spans="1:29" ht="12.75" customHeight="1">
      <c r="A43" s="6" t="s">
        <v>314</v>
      </c>
      <c r="B43" s="6"/>
      <c r="C43" s="6" t="s">
        <v>30</v>
      </c>
      <c r="D43" s="6" t="s">
        <v>194</v>
      </c>
      <c r="E43" s="6" t="s">
        <v>59</v>
      </c>
      <c r="F43" s="7" t="s">
        <v>60</v>
      </c>
      <c r="G43" s="6"/>
      <c r="H43" s="6" t="s">
        <v>15</v>
      </c>
      <c r="I43" s="6"/>
      <c r="J43" s="6"/>
      <c r="K43" s="8" t="s">
        <v>195</v>
      </c>
      <c r="L43" s="11">
        <v>0</v>
      </c>
      <c r="M43" s="11">
        <v>1</v>
      </c>
      <c r="N43" s="11">
        <v>0</v>
      </c>
      <c r="O43" s="11">
        <v>0</v>
      </c>
      <c r="P43" s="8">
        <v>0</v>
      </c>
      <c r="Q43" s="8">
        <v>0</v>
      </c>
      <c r="R43" s="8">
        <v>0</v>
      </c>
      <c r="S43" s="8" t="s">
        <v>196</v>
      </c>
      <c r="T43" s="8">
        <v>0</v>
      </c>
      <c r="U43" s="8">
        <v>0</v>
      </c>
      <c r="V43" s="8">
        <v>0</v>
      </c>
      <c r="W43" s="8">
        <v>0</v>
      </c>
      <c r="X43" s="8">
        <v>0</v>
      </c>
      <c r="Y43" s="8">
        <v>0</v>
      </c>
      <c r="Z43" s="8">
        <v>1</v>
      </c>
      <c r="AA43" s="6" t="s">
        <v>27</v>
      </c>
      <c r="AB43" s="23" t="s">
        <v>36</v>
      </c>
      <c r="AC43" s="6" t="s">
        <v>28</v>
      </c>
    </row>
    <row r="44" spans="1:29" ht="12">
      <c r="A44" s="6" t="s">
        <v>18</v>
      </c>
      <c r="B44" s="6" t="s">
        <v>19</v>
      </c>
      <c r="C44" s="6" t="s">
        <v>30</v>
      </c>
      <c r="D44" s="6" t="s">
        <v>191</v>
      </c>
      <c r="E44" s="6" t="s">
        <v>68</v>
      </c>
      <c r="F44" s="7" t="s">
        <v>38</v>
      </c>
      <c r="G44" s="6" t="s">
        <v>24</v>
      </c>
      <c r="H44" s="6"/>
      <c r="I44" s="6" t="s">
        <v>16</v>
      </c>
      <c r="J44" s="6"/>
      <c r="K44" s="8" t="s">
        <v>192</v>
      </c>
      <c r="L44" s="11">
        <v>0</v>
      </c>
      <c r="M44" s="11">
        <v>0</v>
      </c>
      <c r="N44" s="11">
        <v>1</v>
      </c>
      <c r="O44" s="11">
        <v>1</v>
      </c>
      <c r="P44" s="8">
        <v>0</v>
      </c>
      <c r="Q44" s="8">
        <v>0</v>
      </c>
      <c r="R44" s="8">
        <v>0</v>
      </c>
      <c r="S44" s="8" t="s">
        <v>193</v>
      </c>
      <c r="T44" s="8">
        <v>1</v>
      </c>
      <c r="U44" s="8">
        <v>0</v>
      </c>
      <c r="V44" s="8">
        <v>0</v>
      </c>
      <c r="W44" s="8">
        <v>0</v>
      </c>
      <c r="X44" s="8">
        <v>0</v>
      </c>
      <c r="Y44" s="8">
        <v>0</v>
      </c>
      <c r="Z44" s="8">
        <v>0</v>
      </c>
      <c r="AA44" s="6" t="s">
        <v>27</v>
      </c>
      <c r="AB44" s="23" t="s">
        <v>36</v>
      </c>
      <c r="AC44" s="6" t="s">
        <v>41</v>
      </c>
    </row>
    <row r="45" spans="1:29" ht="12.75" customHeight="1">
      <c r="A45" s="6" t="s">
        <v>314</v>
      </c>
      <c r="B45" s="6"/>
      <c r="C45" s="6" t="s">
        <v>45</v>
      </c>
      <c r="D45" s="6" t="s">
        <v>188</v>
      </c>
      <c r="E45" s="6" t="s">
        <v>22</v>
      </c>
      <c r="F45" s="9" t="s">
        <v>23</v>
      </c>
      <c r="G45" s="6"/>
      <c r="H45" s="6"/>
      <c r="I45" s="6"/>
      <c r="J45" s="6" t="s">
        <v>17</v>
      </c>
      <c r="K45" s="8" t="s">
        <v>189</v>
      </c>
      <c r="L45" s="11">
        <v>0</v>
      </c>
      <c r="M45" s="11">
        <v>1</v>
      </c>
      <c r="N45" s="11">
        <v>0</v>
      </c>
      <c r="O45" s="11">
        <v>0</v>
      </c>
      <c r="P45" s="8">
        <v>0</v>
      </c>
      <c r="Q45" s="8">
        <v>0</v>
      </c>
      <c r="R45" s="8">
        <v>0</v>
      </c>
      <c r="S45" s="8" t="s">
        <v>190</v>
      </c>
      <c r="T45" s="8">
        <v>1</v>
      </c>
      <c r="U45" s="8">
        <v>0</v>
      </c>
      <c r="V45" s="8">
        <v>0</v>
      </c>
      <c r="W45" s="8">
        <v>1</v>
      </c>
      <c r="X45" s="8">
        <v>0</v>
      </c>
      <c r="Y45" s="8">
        <v>1</v>
      </c>
      <c r="Z45" s="8">
        <v>0</v>
      </c>
      <c r="AA45" s="6" t="s">
        <v>27</v>
      </c>
      <c r="AB45" s="6" t="s">
        <v>27</v>
      </c>
      <c r="AC45" s="6" t="s">
        <v>41</v>
      </c>
    </row>
    <row r="46" spans="1:29" ht="12">
      <c r="A46" s="6" t="s">
        <v>314</v>
      </c>
      <c r="B46" s="6" t="s">
        <v>19</v>
      </c>
      <c r="C46" s="6" t="s">
        <v>20</v>
      </c>
      <c r="D46" s="6" t="s">
        <v>185</v>
      </c>
      <c r="E46" s="6" t="s">
        <v>68</v>
      </c>
      <c r="F46" s="9" t="s">
        <v>23</v>
      </c>
      <c r="G46" s="6"/>
      <c r="H46" s="6" t="s">
        <v>15</v>
      </c>
      <c r="I46" s="6" t="s">
        <v>16</v>
      </c>
      <c r="J46" s="6" t="s">
        <v>17</v>
      </c>
      <c r="K46" s="8" t="s">
        <v>186</v>
      </c>
      <c r="L46" s="11">
        <v>0</v>
      </c>
      <c r="M46" s="11">
        <v>0</v>
      </c>
      <c r="N46" s="11">
        <v>0</v>
      </c>
      <c r="O46" s="11">
        <v>1</v>
      </c>
      <c r="P46" s="8">
        <v>0</v>
      </c>
      <c r="Q46" s="8">
        <v>0</v>
      </c>
      <c r="R46" s="8">
        <v>0</v>
      </c>
      <c r="S46" s="8" t="s">
        <v>187</v>
      </c>
      <c r="T46" s="8">
        <v>0</v>
      </c>
      <c r="U46" s="8">
        <v>0</v>
      </c>
      <c r="V46" s="8">
        <v>1</v>
      </c>
      <c r="W46" s="8">
        <v>0</v>
      </c>
      <c r="X46" s="8">
        <v>0</v>
      </c>
      <c r="Y46" s="8">
        <v>0</v>
      </c>
      <c r="Z46" s="8">
        <v>0</v>
      </c>
      <c r="AA46" s="6" t="s">
        <v>27</v>
      </c>
      <c r="AB46" s="6" t="s">
        <v>27</v>
      </c>
      <c r="AC46" s="6">
        <v>0</v>
      </c>
    </row>
    <row r="47" spans="1:29" ht="36">
      <c r="A47" s="6" t="s">
        <v>18</v>
      </c>
      <c r="B47" s="6" t="s">
        <v>29</v>
      </c>
      <c r="C47" s="6" t="s">
        <v>20</v>
      </c>
      <c r="D47" s="6" t="s">
        <v>182</v>
      </c>
      <c r="E47" s="6" t="s">
        <v>68</v>
      </c>
      <c r="F47" s="9" t="s">
        <v>23</v>
      </c>
      <c r="G47" s="6"/>
      <c r="H47" s="6" t="s">
        <v>15</v>
      </c>
      <c r="I47" s="6" t="s">
        <v>16</v>
      </c>
      <c r="J47" s="6" t="s">
        <v>17</v>
      </c>
      <c r="K47" s="8" t="s">
        <v>183</v>
      </c>
      <c r="L47" s="11">
        <v>0</v>
      </c>
      <c r="M47" s="11">
        <v>0</v>
      </c>
      <c r="N47" s="11">
        <v>0</v>
      </c>
      <c r="O47" s="11">
        <v>0</v>
      </c>
      <c r="P47" s="8">
        <v>0</v>
      </c>
      <c r="Q47" s="8">
        <v>1</v>
      </c>
      <c r="R47" s="8">
        <v>1</v>
      </c>
      <c r="S47" s="8" t="s">
        <v>184</v>
      </c>
      <c r="T47" s="8">
        <v>0</v>
      </c>
      <c r="U47" s="8">
        <v>1</v>
      </c>
      <c r="V47" s="8">
        <v>1</v>
      </c>
      <c r="W47" s="8">
        <v>0</v>
      </c>
      <c r="X47" s="8">
        <v>0</v>
      </c>
      <c r="Y47" s="8">
        <v>1</v>
      </c>
      <c r="Z47" s="8">
        <v>0</v>
      </c>
      <c r="AA47" s="6" t="s">
        <v>27</v>
      </c>
      <c r="AB47" s="23" t="s">
        <v>36</v>
      </c>
      <c r="AC47" s="6" t="s">
        <v>41</v>
      </c>
    </row>
    <row r="48" spans="1:29" ht="24">
      <c r="A48" s="6" t="s">
        <v>18</v>
      </c>
      <c r="B48" s="6" t="s">
        <v>29</v>
      </c>
      <c r="C48" s="6" t="s">
        <v>30</v>
      </c>
      <c r="D48" s="6" t="s">
        <v>179</v>
      </c>
      <c r="E48" s="6" t="s">
        <v>22</v>
      </c>
      <c r="F48" s="9" t="s">
        <v>23</v>
      </c>
      <c r="G48" s="6"/>
      <c r="H48" s="6"/>
      <c r="I48" s="6"/>
      <c r="J48" s="6" t="s">
        <v>17</v>
      </c>
      <c r="K48" s="8" t="s">
        <v>180</v>
      </c>
      <c r="L48" s="11">
        <v>0</v>
      </c>
      <c r="M48" s="11">
        <v>0</v>
      </c>
      <c r="N48" s="11">
        <v>1</v>
      </c>
      <c r="O48" s="11">
        <v>0</v>
      </c>
      <c r="P48" s="8">
        <v>0</v>
      </c>
      <c r="Q48" s="8">
        <v>0</v>
      </c>
      <c r="R48" s="8">
        <v>0</v>
      </c>
      <c r="S48" s="8" t="s">
        <v>181</v>
      </c>
      <c r="T48" s="8">
        <v>0</v>
      </c>
      <c r="U48" s="8">
        <v>0</v>
      </c>
      <c r="V48" s="8">
        <v>0</v>
      </c>
      <c r="W48" s="8">
        <v>0</v>
      </c>
      <c r="X48" s="8">
        <v>0</v>
      </c>
      <c r="Y48" s="8">
        <v>1</v>
      </c>
      <c r="Z48" s="8">
        <v>0</v>
      </c>
      <c r="AA48" s="6" t="s">
        <v>27</v>
      </c>
      <c r="AB48" s="23" t="s">
        <v>36</v>
      </c>
      <c r="AC48" s="6">
        <v>0</v>
      </c>
    </row>
    <row r="49" spans="1:29" ht="12.75" customHeight="1">
      <c r="A49" s="6" t="s">
        <v>314</v>
      </c>
      <c r="B49" s="6" t="s">
        <v>29</v>
      </c>
      <c r="C49" s="6" t="s">
        <v>106</v>
      </c>
      <c r="D49" s="6" t="s">
        <v>176</v>
      </c>
      <c r="E49" s="6" t="s">
        <v>22</v>
      </c>
      <c r="F49" s="9" t="s">
        <v>23</v>
      </c>
      <c r="G49" s="6" t="s">
        <v>24</v>
      </c>
      <c r="H49" s="6" t="s">
        <v>15</v>
      </c>
      <c r="I49" s="6" t="s">
        <v>16</v>
      </c>
      <c r="J49" s="6" t="s">
        <v>17</v>
      </c>
      <c r="K49" s="8" t="s">
        <v>177</v>
      </c>
      <c r="L49" s="11">
        <v>0</v>
      </c>
      <c r="M49" s="11">
        <v>0</v>
      </c>
      <c r="N49" s="11">
        <v>1</v>
      </c>
      <c r="O49" s="11">
        <v>0</v>
      </c>
      <c r="P49" s="8">
        <v>0</v>
      </c>
      <c r="Q49" s="8">
        <v>0</v>
      </c>
      <c r="R49" s="8">
        <v>0</v>
      </c>
      <c r="S49" s="8" t="s">
        <v>178</v>
      </c>
      <c r="T49" s="8">
        <v>0</v>
      </c>
      <c r="U49" s="8">
        <v>0</v>
      </c>
      <c r="V49" s="8">
        <v>0</v>
      </c>
      <c r="W49" s="8">
        <v>0</v>
      </c>
      <c r="X49" s="8">
        <v>0</v>
      </c>
      <c r="Y49" s="8">
        <v>1</v>
      </c>
      <c r="Z49" s="8">
        <v>1</v>
      </c>
      <c r="AA49" s="6" t="s">
        <v>27</v>
      </c>
      <c r="AB49" s="23" t="s">
        <v>36</v>
      </c>
      <c r="AC49" s="6">
        <v>0</v>
      </c>
    </row>
    <row r="50" spans="1:29" ht="12.75" customHeight="1">
      <c r="A50" s="6" t="s">
        <v>314</v>
      </c>
      <c r="B50" s="6"/>
      <c r="C50" s="6" t="s">
        <v>45</v>
      </c>
      <c r="D50" s="6" t="s">
        <v>173</v>
      </c>
      <c r="E50" s="6" t="s">
        <v>22</v>
      </c>
      <c r="F50" s="9" t="s">
        <v>23</v>
      </c>
      <c r="G50" s="6" t="s">
        <v>24</v>
      </c>
      <c r="H50" s="6"/>
      <c r="I50" s="6"/>
      <c r="J50" s="6" t="s">
        <v>17</v>
      </c>
      <c r="K50" s="8" t="s">
        <v>174</v>
      </c>
      <c r="L50" s="11">
        <v>0</v>
      </c>
      <c r="M50" s="11">
        <v>0</v>
      </c>
      <c r="N50" s="11">
        <v>0</v>
      </c>
      <c r="O50" s="11">
        <v>0</v>
      </c>
      <c r="P50" s="8">
        <v>0</v>
      </c>
      <c r="Q50" s="8">
        <v>1</v>
      </c>
      <c r="R50" s="8">
        <v>0</v>
      </c>
      <c r="S50" s="8" t="s">
        <v>175</v>
      </c>
      <c r="T50" s="8">
        <v>0</v>
      </c>
      <c r="U50" s="8">
        <v>0</v>
      </c>
      <c r="V50" s="8">
        <v>0</v>
      </c>
      <c r="W50" s="8">
        <v>0</v>
      </c>
      <c r="X50" s="8">
        <v>0</v>
      </c>
      <c r="Y50" s="8">
        <v>1</v>
      </c>
      <c r="Z50" s="8">
        <v>0</v>
      </c>
      <c r="AA50" s="6" t="s">
        <v>27</v>
      </c>
      <c r="AB50" s="6" t="s">
        <v>27</v>
      </c>
      <c r="AC50" s="6" t="s">
        <v>41</v>
      </c>
    </row>
    <row r="51" spans="1:29" ht="84">
      <c r="A51" s="6" t="s">
        <v>18</v>
      </c>
      <c r="B51" s="6" t="s">
        <v>19</v>
      </c>
      <c r="C51" s="6" t="s">
        <v>20</v>
      </c>
      <c r="D51" s="6" t="s">
        <v>126</v>
      </c>
      <c r="E51" s="6" t="s">
        <v>22</v>
      </c>
      <c r="F51" s="9" t="s">
        <v>23</v>
      </c>
      <c r="G51" s="6" t="s">
        <v>24</v>
      </c>
      <c r="H51" s="6"/>
      <c r="I51" s="6" t="s">
        <v>16</v>
      </c>
      <c r="J51" s="6" t="s">
        <v>17</v>
      </c>
      <c r="K51" s="8" t="s">
        <v>171</v>
      </c>
      <c r="L51" s="11">
        <v>0</v>
      </c>
      <c r="M51" s="11">
        <v>1</v>
      </c>
      <c r="N51" s="11">
        <v>1</v>
      </c>
      <c r="O51" s="11">
        <v>0</v>
      </c>
      <c r="P51" s="8">
        <v>1</v>
      </c>
      <c r="Q51" s="8">
        <v>0</v>
      </c>
      <c r="R51" s="8">
        <v>0</v>
      </c>
      <c r="S51" s="8" t="s">
        <v>172</v>
      </c>
      <c r="T51" s="8">
        <v>0</v>
      </c>
      <c r="U51" s="8">
        <v>1</v>
      </c>
      <c r="V51" s="8">
        <v>0</v>
      </c>
      <c r="W51" s="8">
        <v>0</v>
      </c>
      <c r="X51" s="8">
        <v>1</v>
      </c>
      <c r="Y51" s="8">
        <v>0</v>
      </c>
      <c r="Z51" s="8">
        <v>0</v>
      </c>
      <c r="AA51" s="6" t="s">
        <v>27</v>
      </c>
      <c r="AB51" s="6" t="s">
        <v>27</v>
      </c>
      <c r="AC51" s="6" t="s">
        <v>41</v>
      </c>
    </row>
    <row r="52" spans="1:29" ht="60">
      <c r="A52" s="6" t="s">
        <v>314</v>
      </c>
      <c r="B52" s="6" t="s">
        <v>19</v>
      </c>
      <c r="C52" s="6" t="s">
        <v>20</v>
      </c>
      <c r="D52" s="6" t="s">
        <v>167</v>
      </c>
      <c r="E52" s="6" t="s">
        <v>168</v>
      </c>
      <c r="F52" s="7" t="s">
        <v>38</v>
      </c>
      <c r="G52" s="6" t="s">
        <v>24</v>
      </c>
      <c r="H52" s="6" t="s">
        <v>15</v>
      </c>
      <c r="I52" s="6" t="s">
        <v>16</v>
      </c>
      <c r="J52" s="6"/>
      <c r="K52" s="8" t="s">
        <v>169</v>
      </c>
      <c r="L52" s="11">
        <v>1</v>
      </c>
      <c r="M52" s="11">
        <v>0</v>
      </c>
      <c r="N52" s="11">
        <v>0</v>
      </c>
      <c r="O52" s="11">
        <v>1</v>
      </c>
      <c r="P52" s="8">
        <v>0</v>
      </c>
      <c r="Q52" s="8">
        <v>0</v>
      </c>
      <c r="R52" s="8">
        <v>0</v>
      </c>
      <c r="S52" s="13" t="s">
        <v>170</v>
      </c>
      <c r="T52" s="8">
        <v>0</v>
      </c>
      <c r="U52" s="8">
        <v>0</v>
      </c>
      <c r="V52" s="8">
        <v>0</v>
      </c>
      <c r="W52" s="8">
        <v>0</v>
      </c>
      <c r="X52" s="8">
        <v>0</v>
      </c>
      <c r="Y52" s="8">
        <v>0</v>
      </c>
      <c r="Z52" s="8">
        <v>1</v>
      </c>
      <c r="AA52" s="6" t="s">
        <v>36</v>
      </c>
      <c r="AB52" s="6" t="s">
        <v>27</v>
      </c>
      <c r="AC52" s="6">
        <v>0</v>
      </c>
    </row>
    <row r="53" spans="1:29" ht="12.75" customHeight="1">
      <c r="A53" s="6" t="s">
        <v>18</v>
      </c>
      <c r="B53" s="6" t="s">
        <v>19</v>
      </c>
      <c r="C53" s="6" t="s">
        <v>20</v>
      </c>
      <c r="D53" s="6" t="s">
        <v>164</v>
      </c>
      <c r="E53" s="6" t="s">
        <v>22</v>
      </c>
      <c r="F53" s="9" t="s">
        <v>23</v>
      </c>
      <c r="G53" s="6"/>
      <c r="H53" s="6"/>
      <c r="I53" s="6"/>
      <c r="J53" s="6" t="s">
        <v>17</v>
      </c>
      <c r="K53" s="8" t="s">
        <v>165</v>
      </c>
      <c r="L53" s="11">
        <v>0</v>
      </c>
      <c r="M53" s="11">
        <v>1</v>
      </c>
      <c r="N53" s="11">
        <v>1</v>
      </c>
      <c r="O53" s="11">
        <v>1</v>
      </c>
      <c r="P53" s="8">
        <v>0</v>
      </c>
      <c r="Q53" s="8">
        <v>0</v>
      </c>
      <c r="R53" s="8">
        <v>0</v>
      </c>
      <c r="S53" s="13" t="s">
        <v>166</v>
      </c>
      <c r="T53" s="8">
        <v>1</v>
      </c>
      <c r="U53" s="8">
        <v>0</v>
      </c>
      <c r="V53" s="8">
        <v>0</v>
      </c>
      <c r="W53" s="8">
        <v>0</v>
      </c>
      <c r="X53" s="8">
        <v>0</v>
      </c>
      <c r="Y53" s="8">
        <v>0</v>
      </c>
      <c r="Z53" s="8">
        <v>1</v>
      </c>
      <c r="AA53" s="6" t="s">
        <v>27</v>
      </c>
      <c r="AB53" s="23" t="s">
        <v>36</v>
      </c>
      <c r="AC53" s="6">
        <v>0</v>
      </c>
    </row>
    <row r="54" spans="1:29" ht="12">
      <c r="A54" s="6" t="s">
        <v>314</v>
      </c>
      <c r="B54" s="6"/>
      <c r="C54" s="6" t="s">
        <v>45</v>
      </c>
      <c r="D54" s="6" t="s">
        <v>162</v>
      </c>
      <c r="E54" s="6" t="s">
        <v>22</v>
      </c>
      <c r="F54" s="9" t="s">
        <v>23</v>
      </c>
      <c r="G54" s="6" t="s">
        <v>24</v>
      </c>
      <c r="H54" s="6" t="s">
        <v>15</v>
      </c>
      <c r="I54" s="6" t="s">
        <v>16</v>
      </c>
      <c r="J54" s="6"/>
      <c r="K54" s="8" t="s">
        <v>62</v>
      </c>
      <c r="L54" s="11">
        <v>0</v>
      </c>
      <c r="M54" s="11">
        <v>0</v>
      </c>
      <c r="N54" s="11">
        <v>0</v>
      </c>
      <c r="O54" s="11">
        <v>0</v>
      </c>
      <c r="P54" s="8">
        <v>0</v>
      </c>
      <c r="Q54" s="8">
        <v>0</v>
      </c>
      <c r="R54" s="8">
        <v>1</v>
      </c>
      <c r="S54" s="8" t="s">
        <v>163</v>
      </c>
      <c r="T54" s="8">
        <v>0</v>
      </c>
      <c r="U54" s="8">
        <v>0</v>
      </c>
      <c r="V54" s="8">
        <v>0</v>
      </c>
      <c r="W54" s="8">
        <v>0</v>
      </c>
      <c r="X54" s="8">
        <v>0</v>
      </c>
      <c r="Y54" s="8">
        <v>1</v>
      </c>
      <c r="Z54" s="8">
        <v>0</v>
      </c>
      <c r="AA54" s="6" t="s">
        <v>27</v>
      </c>
      <c r="AB54" s="6" t="s">
        <v>27</v>
      </c>
      <c r="AC54" s="6" t="s">
        <v>41</v>
      </c>
    </row>
    <row r="55" spans="1:29" ht="12.75" customHeight="1">
      <c r="A55" s="6" t="s">
        <v>314</v>
      </c>
      <c r="B55" s="6" t="s">
        <v>19</v>
      </c>
      <c r="C55" s="6" t="s">
        <v>20</v>
      </c>
      <c r="D55" s="6" t="s">
        <v>159</v>
      </c>
      <c r="E55" s="6" t="s">
        <v>68</v>
      </c>
      <c r="F55" s="9" t="s">
        <v>23</v>
      </c>
      <c r="G55" s="6"/>
      <c r="H55" s="6"/>
      <c r="I55" s="6"/>
      <c r="J55" s="6" t="s">
        <v>17</v>
      </c>
      <c r="K55" s="8" t="s">
        <v>160</v>
      </c>
      <c r="L55" s="11">
        <v>0</v>
      </c>
      <c r="M55" s="11">
        <v>0</v>
      </c>
      <c r="N55" s="11">
        <v>0</v>
      </c>
      <c r="O55" s="11">
        <v>0</v>
      </c>
      <c r="P55" s="8">
        <v>0</v>
      </c>
      <c r="Q55" s="8">
        <v>0</v>
      </c>
      <c r="R55" s="8">
        <v>1</v>
      </c>
      <c r="S55" s="8" t="s">
        <v>161</v>
      </c>
      <c r="T55" s="8">
        <v>1</v>
      </c>
      <c r="U55" s="8">
        <v>0</v>
      </c>
      <c r="V55" s="8">
        <v>0</v>
      </c>
      <c r="W55" s="8">
        <v>0</v>
      </c>
      <c r="X55" s="8">
        <v>0</v>
      </c>
      <c r="Y55" s="8">
        <v>1</v>
      </c>
      <c r="Z55" s="8">
        <v>0</v>
      </c>
      <c r="AA55" s="6" t="s">
        <v>27</v>
      </c>
      <c r="AB55" s="23" t="s">
        <v>36</v>
      </c>
      <c r="AC55" s="6">
        <v>0</v>
      </c>
    </row>
    <row r="56" spans="1:29" ht="12.75" customHeight="1">
      <c r="A56" s="6" t="s">
        <v>18</v>
      </c>
      <c r="B56" s="6" t="s">
        <v>29</v>
      </c>
      <c r="C56" s="6" t="s">
        <v>93</v>
      </c>
      <c r="D56" s="6" t="s">
        <v>156</v>
      </c>
      <c r="E56" s="6" t="s">
        <v>68</v>
      </c>
      <c r="F56" s="9" t="s">
        <v>23</v>
      </c>
      <c r="G56" s="6"/>
      <c r="H56" s="6"/>
      <c r="I56" s="6" t="s">
        <v>16</v>
      </c>
      <c r="J56" s="6" t="s">
        <v>17</v>
      </c>
      <c r="K56" s="8" t="s">
        <v>157</v>
      </c>
      <c r="L56" s="11">
        <v>0</v>
      </c>
      <c r="M56" s="11">
        <v>0</v>
      </c>
      <c r="N56" s="11">
        <v>0</v>
      </c>
      <c r="O56" s="11">
        <v>0</v>
      </c>
      <c r="P56" s="8">
        <v>1</v>
      </c>
      <c r="Q56" s="8">
        <v>0</v>
      </c>
      <c r="R56" s="8">
        <v>0</v>
      </c>
      <c r="S56" s="8" t="s">
        <v>158</v>
      </c>
      <c r="T56" s="8">
        <v>0</v>
      </c>
      <c r="U56" s="8">
        <v>0</v>
      </c>
      <c r="V56" s="8">
        <v>0</v>
      </c>
      <c r="W56" s="8">
        <v>0</v>
      </c>
      <c r="X56" s="8">
        <v>0</v>
      </c>
      <c r="Y56" s="8">
        <v>1</v>
      </c>
      <c r="Z56" s="8">
        <v>0</v>
      </c>
      <c r="AA56" s="6" t="s">
        <v>27</v>
      </c>
      <c r="AB56" s="6" t="s">
        <v>27</v>
      </c>
      <c r="AC56" s="6" t="s">
        <v>28</v>
      </c>
    </row>
    <row r="57" spans="1:29" ht="12.75" customHeight="1">
      <c r="A57" s="6" t="s">
        <v>18</v>
      </c>
      <c r="B57" s="6" t="s">
        <v>29</v>
      </c>
      <c r="C57" s="6" t="s">
        <v>20</v>
      </c>
      <c r="D57" s="6" t="s">
        <v>153</v>
      </c>
      <c r="E57" s="6" t="s">
        <v>47</v>
      </c>
      <c r="F57" s="7" t="s">
        <v>33</v>
      </c>
      <c r="G57" s="6" t="s">
        <v>24</v>
      </c>
      <c r="H57" s="6"/>
      <c r="I57" s="6" t="s">
        <v>16</v>
      </c>
      <c r="J57" s="6" t="s">
        <v>17</v>
      </c>
      <c r="K57" s="8" t="s">
        <v>154</v>
      </c>
      <c r="L57" s="11">
        <v>0</v>
      </c>
      <c r="M57" s="11">
        <v>0</v>
      </c>
      <c r="N57" s="11">
        <v>0</v>
      </c>
      <c r="O57" s="11">
        <v>0</v>
      </c>
      <c r="P57" s="8">
        <v>0</v>
      </c>
      <c r="Q57" s="8">
        <v>0</v>
      </c>
      <c r="R57" s="8">
        <v>1</v>
      </c>
      <c r="S57" s="8" t="s">
        <v>155</v>
      </c>
      <c r="T57" s="8">
        <v>0</v>
      </c>
      <c r="U57" s="8">
        <v>0</v>
      </c>
      <c r="V57" s="8">
        <v>0</v>
      </c>
      <c r="W57" s="8">
        <v>0</v>
      </c>
      <c r="X57" s="8">
        <v>0</v>
      </c>
      <c r="Y57" s="8">
        <v>1</v>
      </c>
      <c r="Z57" s="8">
        <v>0</v>
      </c>
      <c r="AA57" s="6" t="s">
        <v>27</v>
      </c>
      <c r="AB57" s="23" t="s">
        <v>36</v>
      </c>
      <c r="AC57" s="6" t="s">
        <v>41</v>
      </c>
    </row>
    <row r="58" spans="1:29" ht="12.75" customHeight="1">
      <c r="A58" s="6" t="s">
        <v>18</v>
      </c>
      <c r="B58" s="6" t="s">
        <v>19</v>
      </c>
      <c r="C58" s="6" t="s">
        <v>30</v>
      </c>
      <c r="D58" s="6" t="s">
        <v>150</v>
      </c>
      <c r="E58" s="6" t="s">
        <v>32</v>
      </c>
      <c r="F58" s="7" t="s">
        <v>38</v>
      </c>
      <c r="G58" s="6" t="s">
        <v>24</v>
      </c>
      <c r="H58" s="6"/>
      <c r="I58" s="6"/>
      <c r="J58" s="6"/>
      <c r="K58" s="8" t="s">
        <v>151</v>
      </c>
      <c r="L58" s="11">
        <v>0</v>
      </c>
      <c r="M58" s="11">
        <v>0</v>
      </c>
      <c r="N58" s="11">
        <v>0</v>
      </c>
      <c r="O58" s="11">
        <v>0</v>
      </c>
      <c r="P58" s="8">
        <v>0</v>
      </c>
      <c r="Q58" s="8">
        <v>1</v>
      </c>
      <c r="R58" s="8">
        <v>0</v>
      </c>
      <c r="S58" s="8" t="s">
        <v>152</v>
      </c>
      <c r="T58" s="8">
        <v>1</v>
      </c>
      <c r="U58" s="8">
        <v>0</v>
      </c>
      <c r="V58" s="8">
        <v>0</v>
      </c>
      <c r="W58" s="8">
        <v>0</v>
      </c>
      <c r="X58" s="8">
        <v>0</v>
      </c>
      <c r="Y58" s="8">
        <v>0</v>
      </c>
      <c r="Z58" s="8">
        <v>1</v>
      </c>
      <c r="AA58" s="6" t="s">
        <v>27</v>
      </c>
      <c r="AB58" s="6" t="s">
        <v>27</v>
      </c>
      <c r="AC58" s="6" t="s">
        <v>110</v>
      </c>
    </row>
    <row r="59" spans="1:29" ht="12.75" customHeight="1">
      <c r="A59" s="6" t="s">
        <v>314</v>
      </c>
      <c r="B59" s="6" t="s">
        <v>19</v>
      </c>
      <c r="C59" s="6" t="s">
        <v>45</v>
      </c>
      <c r="D59" s="6" t="s">
        <v>147</v>
      </c>
      <c r="E59" s="6" t="s">
        <v>32</v>
      </c>
      <c r="F59" s="7" t="s">
        <v>38</v>
      </c>
      <c r="G59" s="6" t="s">
        <v>24</v>
      </c>
      <c r="H59" s="6"/>
      <c r="I59" s="6" t="s">
        <v>16</v>
      </c>
      <c r="J59" s="6"/>
      <c r="K59" s="8" t="s">
        <v>148</v>
      </c>
      <c r="L59" s="11">
        <v>0</v>
      </c>
      <c r="M59" s="11">
        <v>0</v>
      </c>
      <c r="N59" s="11">
        <v>0</v>
      </c>
      <c r="O59" s="11">
        <v>1</v>
      </c>
      <c r="P59" s="8">
        <v>0</v>
      </c>
      <c r="Q59" s="8">
        <v>0</v>
      </c>
      <c r="R59" s="8">
        <v>0</v>
      </c>
      <c r="S59" s="8" t="s">
        <v>149</v>
      </c>
      <c r="T59" s="8">
        <v>0</v>
      </c>
      <c r="U59" s="8">
        <v>0</v>
      </c>
      <c r="V59" s="8">
        <v>0</v>
      </c>
      <c r="W59" s="8">
        <v>0</v>
      </c>
      <c r="X59" s="8">
        <v>0</v>
      </c>
      <c r="Y59" s="8">
        <v>1</v>
      </c>
      <c r="Z59" s="8">
        <v>0</v>
      </c>
      <c r="AA59" s="6" t="s">
        <v>27</v>
      </c>
      <c r="AB59" s="6" t="s">
        <v>27</v>
      </c>
      <c r="AC59" s="6" t="s">
        <v>125</v>
      </c>
    </row>
    <row r="60" spans="1:29" ht="24">
      <c r="A60" s="6" t="s">
        <v>314</v>
      </c>
      <c r="B60" s="6" t="s">
        <v>29</v>
      </c>
      <c r="C60" s="6" t="s">
        <v>30</v>
      </c>
      <c r="D60" s="6" t="s">
        <v>144</v>
      </c>
      <c r="E60" s="6" t="s">
        <v>59</v>
      </c>
      <c r="F60" s="7" t="s">
        <v>60</v>
      </c>
      <c r="G60" s="6" t="s">
        <v>24</v>
      </c>
      <c r="H60" s="6" t="s">
        <v>15</v>
      </c>
      <c r="I60" s="6" t="s">
        <v>16</v>
      </c>
      <c r="J60" s="6" t="s">
        <v>17</v>
      </c>
      <c r="K60" s="8" t="s">
        <v>145</v>
      </c>
      <c r="L60" s="11">
        <v>0</v>
      </c>
      <c r="M60" s="11">
        <v>0</v>
      </c>
      <c r="N60" s="11">
        <v>1</v>
      </c>
      <c r="O60" s="11">
        <v>0</v>
      </c>
      <c r="P60" s="8">
        <v>0</v>
      </c>
      <c r="Q60" s="8">
        <v>0</v>
      </c>
      <c r="R60" s="8">
        <v>0</v>
      </c>
      <c r="S60" s="8" t="s">
        <v>146</v>
      </c>
      <c r="T60" s="8">
        <v>0</v>
      </c>
      <c r="U60" s="8">
        <v>0</v>
      </c>
      <c r="V60" s="8">
        <v>0</v>
      </c>
      <c r="W60" s="8">
        <v>0</v>
      </c>
      <c r="X60" s="8">
        <v>0</v>
      </c>
      <c r="Y60" s="8">
        <v>1</v>
      </c>
      <c r="Z60" s="8">
        <v>0</v>
      </c>
      <c r="AA60" s="6" t="s">
        <v>27</v>
      </c>
      <c r="AB60" s="23" t="s">
        <v>36</v>
      </c>
      <c r="AC60" s="6" t="s">
        <v>28</v>
      </c>
    </row>
    <row r="61" spans="1:29" ht="12.75" customHeight="1">
      <c r="A61" s="6" t="s">
        <v>18</v>
      </c>
      <c r="B61" s="6" t="s">
        <v>29</v>
      </c>
      <c r="C61" s="6" t="s">
        <v>30</v>
      </c>
      <c r="D61" s="6" t="s">
        <v>141</v>
      </c>
      <c r="E61" s="6" t="s">
        <v>59</v>
      </c>
      <c r="F61" s="7" t="s">
        <v>60</v>
      </c>
      <c r="G61" s="6"/>
      <c r="H61" s="6"/>
      <c r="I61" s="6" t="s">
        <v>16</v>
      </c>
      <c r="J61" s="6" t="s">
        <v>17</v>
      </c>
      <c r="K61" s="8" t="s">
        <v>142</v>
      </c>
      <c r="L61" s="11">
        <v>0</v>
      </c>
      <c r="M61" s="11">
        <v>0</v>
      </c>
      <c r="N61" s="11">
        <v>1</v>
      </c>
      <c r="O61" s="11">
        <v>0</v>
      </c>
      <c r="P61" s="8">
        <v>0</v>
      </c>
      <c r="Q61" s="8">
        <v>0</v>
      </c>
      <c r="R61" s="8">
        <v>0</v>
      </c>
      <c r="S61" s="8" t="s">
        <v>143</v>
      </c>
      <c r="T61" s="8">
        <v>0</v>
      </c>
      <c r="U61" s="8">
        <v>0</v>
      </c>
      <c r="V61" s="8">
        <v>0</v>
      </c>
      <c r="W61" s="8">
        <v>0</v>
      </c>
      <c r="X61" s="8">
        <v>0</v>
      </c>
      <c r="Y61" s="8">
        <v>1</v>
      </c>
      <c r="Z61" s="8">
        <v>0</v>
      </c>
      <c r="AA61" s="6" t="s">
        <v>36</v>
      </c>
      <c r="AB61" s="6" t="s">
        <v>27</v>
      </c>
      <c r="AC61" s="6">
        <v>0</v>
      </c>
    </row>
    <row r="62" spans="1:29" ht="36">
      <c r="A62" s="6" t="s">
        <v>314</v>
      </c>
      <c r="B62" s="6"/>
      <c r="C62" s="6" t="s">
        <v>93</v>
      </c>
      <c r="D62" s="6" t="s">
        <v>138</v>
      </c>
      <c r="E62" s="6" t="s">
        <v>22</v>
      </c>
      <c r="F62" s="9" t="s">
        <v>23</v>
      </c>
      <c r="G62" s="6"/>
      <c r="H62" s="6" t="s">
        <v>15</v>
      </c>
      <c r="I62" s="6"/>
      <c r="J62" s="6"/>
      <c r="K62" s="8" t="s">
        <v>139</v>
      </c>
      <c r="L62" s="11">
        <v>0</v>
      </c>
      <c r="M62" s="11">
        <v>0</v>
      </c>
      <c r="N62" s="11">
        <v>1</v>
      </c>
      <c r="O62" s="11">
        <v>1</v>
      </c>
      <c r="P62" s="8">
        <v>0</v>
      </c>
      <c r="Q62" s="8">
        <v>0</v>
      </c>
      <c r="R62" s="8">
        <v>0</v>
      </c>
      <c r="S62" s="8" t="s">
        <v>140</v>
      </c>
      <c r="T62" s="8">
        <v>0</v>
      </c>
      <c r="U62" s="8">
        <v>0</v>
      </c>
      <c r="V62" s="8">
        <v>0</v>
      </c>
      <c r="W62" s="8">
        <v>0</v>
      </c>
      <c r="X62" s="8">
        <v>1</v>
      </c>
      <c r="Y62" s="8">
        <v>1</v>
      </c>
      <c r="Z62" s="8">
        <v>0</v>
      </c>
      <c r="AA62" s="6" t="s">
        <v>27</v>
      </c>
      <c r="AB62" s="6" t="s">
        <v>27</v>
      </c>
      <c r="AC62" s="6" t="s">
        <v>41</v>
      </c>
    </row>
    <row r="63" spans="1:29" ht="24">
      <c r="A63" s="14" t="s">
        <v>314</v>
      </c>
      <c r="B63" s="14" t="s">
        <v>29</v>
      </c>
      <c r="C63" s="14" t="s">
        <v>20</v>
      </c>
      <c r="D63" s="14" t="s">
        <v>135</v>
      </c>
      <c r="E63" s="14" t="s">
        <v>22</v>
      </c>
      <c r="F63" s="16" t="s">
        <v>38</v>
      </c>
      <c r="G63" s="14" t="s">
        <v>24</v>
      </c>
      <c r="H63" s="14"/>
      <c r="I63" s="14" t="s">
        <v>16</v>
      </c>
      <c r="J63" s="14" t="s">
        <v>17</v>
      </c>
      <c r="K63" s="21" t="s">
        <v>136</v>
      </c>
      <c r="L63" s="11">
        <v>0</v>
      </c>
      <c r="M63" s="18">
        <v>1</v>
      </c>
      <c r="N63" s="11">
        <v>0</v>
      </c>
      <c r="O63" s="18">
        <v>1</v>
      </c>
      <c r="P63" s="11">
        <v>0</v>
      </c>
      <c r="Q63" s="18">
        <v>1</v>
      </c>
      <c r="R63" s="11">
        <v>0</v>
      </c>
      <c r="S63" s="11" t="s">
        <v>137</v>
      </c>
      <c r="T63" s="11">
        <v>1</v>
      </c>
      <c r="U63" s="11">
        <v>0</v>
      </c>
      <c r="V63" s="11">
        <v>0</v>
      </c>
      <c r="W63" s="11">
        <v>0</v>
      </c>
      <c r="X63" s="11">
        <v>0</v>
      </c>
      <c r="Y63" s="11">
        <v>0</v>
      </c>
      <c r="Z63" s="11">
        <v>1</v>
      </c>
      <c r="AA63" s="14" t="s">
        <v>27</v>
      </c>
      <c r="AB63" s="23" t="s">
        <v>36</v>
      </c>
      <c r="AC63" s="14">
        <v>0</v>
      </c>
    </row>
    <row r="64" spans="1:29" ht="12.75" customHeight="1">
      <c r="A64" s="6" t="s">
        <v>314</v>
      </c>
      <c r="B64" s="6" t="s">
        <v>19</v>
      </c>
      <c r="C64" s="6" t="s">
        <v>30</v>
      </c>
      <c r="D64" s="6" t="s">
        <v>21</v>
      </c>
      <c r="E64" s="6" t="s">
        <v>22</v>
      </c>
      <c r="F64" s="7" t="s">
        <v>55</v>
      </c>
      <c r="G64" s="6" t="s">
        <v>24</v>
      </c>
      <c r="H64" s="6" t="s">
        <v>15</v>
      </c>
      <c r="I64" s="6"/>
      <c r="J64" s="6"/>
      <c r="K64" s="8" t="s">
        <v>133</v>
      </c>
      <c r="L64" s="11">
        <v>0</v>
      </c>
      <c r="M64" s="11">
        <v>0</v>
      </c>
      <c r="N64" s="11">
        <v>1</v>
      </c>
      <c r="O64" s="11">
        <v>1</v>
      </c>
      <c r="P64" s="8">
        <v>0</v>
      </c>
      <c r="Q64" s="8">
        <v>0</v>
      </c>
      <c r="R64" s="8">
        <v>1</v>
      </c>
      <c r="S64" s="8" t="s">
        <v>134</v>
      </c>
      <c r="T64" s="8">
        <v>1</v>
      </c>
      <c r="U64" s="8">
        <v>0</v>
      </c>
      <c r="V64" s="8">
        <v>0</v>
      </c>
      <c r="W64" s="8">
        <v>0</v>
      </c>
      <c r="X64" s="8">
        <v>0</v>
      </c>
      <c r="Y64" s="8">
        <v>1</v>
      </c>
      <c r="Z64" s="8">
        <v>0</v>
      </c>
      <c r="AA64" s="6" t="s">
        <v>27</v>
      </c>
      <c r="AB64" s="6" t="s">
        <v>27</v>
      </c>
      <c r="AC64" s="6" t="s">
        <v>41</v>
      </c>
    </row>
    <row r="65" spans="1:29" ht="12">
      <c r="A65" s="6" t="s">
        <v>314</v>
      </c>
      <c r="B65" s="6" t="s">
        <v>29</v>
      </c>
      <c r="C65" s="6" t="s">
        <v>129</v>
      </c>
      <c r="D65" s="6" t="s">
        <v>130</v>
      </c>
      <c r="E65" s="6" t="s">
        <v>68</v>
      </c>
      <c r="F65" s="9" t="s">
        <v>23</v>
      </c>
      <c r="G65" s="6" t="s">
        <v>24</v>
      </c>
      <c r="H65" s="6" t="s">
        <v>15</v>
      </c>
      <c r="I65" s="6" t="s">
        <v>16</v>
      </c>
      <c r="J65" s="6" t="s">
        <v>17</v>
      </c>
      <c r="K65" s="8" t="s">
        <v>131</v>
      </c>
      <c r="L65" s="11">
        <v>0</v>
      </c>
      <c r="M65" s="11">
        <v>1</v>
      </c>
      <c r="N65" s="11">
        <v>0</v>
      </c>
      <c r="O65" s="11">
        <v>0</v>
      </c>
      <c r="P65" s="8">
        <v>0</v>
      </c>
      <c r="Q65" s="8">
        <v>0</v>
      </c>
      <c r="R65" s="8">
        <v>0</v>
      </c>
      <c r="S65" s="8" t="s">
        <v>132</v>
      </c>
      <c r="T65" s="8">
        <v>0</v>
      </c>
      <c r="U65" s="8">
        <v>0</v>
      </c>
      <c r="V65" s="8">
        <v>0</v>
      </c>
      <c r="W65" s="8">
        <v>0</v>
      </c>
      <c r="X65" s="8">
        <v>0</v>
      </c>
      <c r="Y65" s="8">
        <v>1</v>
      </c>
      <c r="Z65" s="8">
        <v>0</v>
      </c>
      <c r="AA65" s="6" t="s">
        <v>27</v>
      </c>
      <c r="AB65" s="6" t="s">
        <v>27</v>
      </c>
      <c r="AC65" s="6" t="s">
        <v>28</v>
      </c>
    </row>
    <row r="66" spans="1:29" ht="24">
      <c r="A66" s="6" t="s">
        <v>314</v>
      </c>
      <c r="B66" s="6" t="s">
        <v>29</v>
      </c>
      <c r="C66" s="6" t="s">
        <v>93</v>
      </c>
      <c r="D66" s="6" t="s">
        <v>126</v>
      </c>
      <c r="E66" s="6" t="s">
        <v>22</v>
      </c>
      <c r="F66" s="9" t="s">
        <v>23</v>
      </c>
      <c r="G66" s="6"/>
      <c r="H66" s="6"/>
      <c r="I66" s="6"/>
      <c r="J66" s="6" t="s">
        <v>17</v>
      </c>
      <c r="K66" s="8" t="s">
        <v>127</v>
      </c>
      <c r="L66" s="11">
        <v>1</v>
      </c>
      <c r="M66" s="11">
        <v>0</v>
      </c>
      <c r="N66" s="11">
        <v>0</v>
      </c>
      <c r="O66" s="11">
        <v>0</v>
      </c>
      <c r="P66" s="8">
        <v>0</v>
      </c>
      <c r="Q66" s="8">
        <v>0</v>
      </c>
      <c r="R66" s="8">
        <v>0</v>
      </c>
      <c r="S66" s="8" t="s">
        <v>128</v>
      </c>
      <c r="T66" s="8">
        <v>0</v>
      </c>
      <c r="U66" s="8">
        <v>0</v>
      </c>
      <c r="V66" s="8">
        <v>0</v>
      </c>
      <c r="W66" s="8">
        <v>0</v>
      </c>
      <c r="X66" s="8">
        <v>0</v>
      </c>
      <c r="Y66" s="8">
        <v>1</v>
      </c>
      <c r="Z66" s="8">
        <v>0</v>
      </c>
      <c r="AA66" s="6" t="s">
        <v>27</v>
      </c>
      <c r="AB66" s="23" t="s">
        <v>36</v>
      </c>
      <c r="AC66" s="6" t="s">
        <v>28</v>
      </c>
    </row>
    <row r="67" spans="1:29" ht="12">
      <c r="A67" s="6" t="s">
        <v>18</v>
      </c>
      <c r="B67" s="6" t="s">
        <v>19</v>
      </c>
      <c r="C67" s="6" t="s">
        <v>30</v>
      </c>
      <c r="D67" s="6" t="s">
        <v>122</v>
      </c>
      <c r="E67" s="6" t="s">
        <v>68</v>
      </c>
      <c r="F67" s="7" t="s">
        <v>38</v>
      </c>
      <c r="G67" s="6" t="s">
        <v>24</v>
      </c>
      <c r="H67" s="6" t="s">
        <v>15</v>
      </c>
      <c r="I67" s="6" t="s">
        <v>16</v>
      </c>
      <c r="J67" s="6" t="s">
        <v>17</v>
      </c>
      <c r="K67" s="8" t="s">
        <v>123</v>
      </c>
      <c r="L67" s="11">
        <v>0</v>
      </c>
      <c r="M67" s="11">
        <v>0</v>
      </c>
      <c r="N67" s="11">
        <v>0</v>
      </c>
      <c r="O67" s="11">
        <v>1</v>
      </c>
      <c r="P67" s="8">
        <v>0</v>
      </c>
      <c r="Q67" s="8">
        <v>0</v>
      </c>
      <c r="R67" s="8">
        <v>0</v>
      </c>
      <c r="S67" s="8" t="s">
        <v>124</v>
      </c>
      <c r="T67" s="8">
        <v>0</v>
      </c>
      <c r="U67" s="8">
        <v>1</v>
      </c>
      <c r="V67" s="8">
        <v>0</v>
      </c>
      <c r="W67" s="8">
        <v>0</v>
      </c>
      <c r="X67" s="8">
        <v>0</v>
      </c>
      <c r="Y67" s="8">
        <v>0</v>
      </c>
      <c r="Z67" s="8">
        <v>0</v>
      </c>
      <c r="AA67" s="6" t="s">
        <v>27</v>
      </c>
      <c r="AB67" s="6" t="s">
        <v>27</v>
      </c>
      <c r="AC67" s="6" t="s">
        <v>125</v>
      </c>
    </row>
    <row r="68" spans="1:29" ht="12.75" customHeight="1">
      <c r="A68" s="14" t="s">
        <v>314</v>
      </c>
      <c r="B68" s="14"/>
      <c r="C68" s="14"/>
      <c r="D68" s="14" t="s">
        <v>119</v>
      </c>
      <c r="E68" s="14" t="s">
        <v>68</v>
      </c>
      <c r="F68" s="16" t="s">
        <v>38</v>
      </c>
      <c r="G68" s="14" t="s">
        <v>24</v>
      </c>
      <c r="H68" s="14" t="s">
        <v>15</v>
      </c>
      <c r="I68" s="14" t="s">
        <v>16</v>
      </c>
      <c r="J68" s="14"/>
      <c r="K68" s="11" t="s">
        <v>120</v>
      </c>
      <c r="L68" s="11">
        <v>1</v>
      </c>
      <c r="M68" s="11">
        <v>0</v>
      </c>
      <c r="N68" s="11">
        <v>0</v>
      </c>
      <c r="O68" s="11">
        <v>0</v>
      </c>
      <c r="P68" s="11">
        <v>0</v>
      </c>
      <c r="Q68" s="11">
        <v>0</v>
      </c>
      <c r="R68" s="11">
        <v>1</v>
      </c>
      <c r="S68" s="11" t="s">
        <v>121</v>
      </c>
      <c r="T68" s="11">
        <v>0</v>
      </c>
      <c r="U68" s="11">
        <v>1</v>
      </c>
      <c r="V68" s="11">
        <v>0</v>
      </c>
      <c r="W68" s="11">
        <v>0</v>
      </c>
      <c r="X68" s="11">
        <v>1</v>
      </c>
      <c r="Y68" s="11">
        <v>0</v>
      </c>
      <c r="Z68" s="11">
        <v>0</v>
      </c>
      <c r="AA68" s="14" t="s">
        <v>36</v>
      </c>
      <c r="AB68" s="14"/>
      <c r="AC68" s="14"/>
    </row>
    <row r="69" spans="1:29" ht="24">
      <c r="A69" s="6" t="s">
        <v>18</v>
      </c>
      <c r="B69" s="6" t="s">
        <v>19</v>
      </c>
      <c r="C69" s="6" t="s">
        <v>93</v>
      </c>
      <c r="D69" s="6" t="s">
        <v>116</v>
      </c>
      <c r="E69" s="6" t="s">
        <v>32</v>
      </c>
      <c r="F69" s="7" t="s">
        <v>38</v>
      </c>
      <c r="G69" s="6" t="s">
        <v>24</v>
      </c>
      <c r="H69" s="6" t="s">
        <v>15</v>
      </c>
      <c r="I69" s="6" t="s">
        <v>16</v>
      </c>
      <c r="J69" s="6" t="s">
        <v>17</v>
      </c>
      <c r="K69" s="8" t="s">
        <v>117</v>
      </c>
      <c r="L69" s="11">
        <v>0</v>
      </c>
      <c r="M69" s="11">
        <v>0</v>
      </c>
      <c r="N69" s="11">
        <v>0</v>
      </c>
      <c r="O69" s="11">
        <v>1</v>
      </c>
      <c r="P69" s="8">
        <v>0</v>
      </c>
      <c r="Q69" s="8">
        <v>0</v>
      </c>
      <c r="R69" s="8">
        <v>0</v>
      </c>
      <c r="S69" s="8" t="s">
        <v>118</v>
      </c>
      <c r="T69" s="8">
        <v>1</v>
      </c>
      <c r="U69" s="8">
        <v>0</v>
      </c>
      <c r="V69" s="8">
        <v>0</v>
      </c>
      <c r="W69" s="8">
        <v>0</v>
      </c>
      <c r="X69" s="8">
        <v>0</v>
      </c>
      <c r="Y69" s="8">
        <v>0</v>
      </c>
      <c r="Z69" s="8">
        <v>0</v>
      </c>
      <c r="AA69" s="6" t="s">
        <v>27</v>
      </c>
      <c r="AB69" s="6" t="s">
        <v>27</v>
      </c>
      <c r="AC69" s="6">
        <v>0</v>
      </c>
    </row>
    <row r="70" spans="1:29" ht="24">
      <c r="A70" s="6" t="s">
        <v>314</v>
      </c>
      <c r="B70" s="6"/>
      <c r="C70" s="6"/>
      <c r="D70" s="6"/>
      <c r="E70" s="6"/>
      <c r="F70" s="7"/>
      <c r="G70" s="6" t="s">
        <v>24</v>
      </c>
      <c r="H70" s="6" t="s">
        <v>15</v>
      </c>
      <c r="I70" s="6" t="s">
        <v>16</v>
      </c>
      <c r="J70" s="6" t="s">
        <v>17</v>
      </c>
      <c r="K70" s="8" t="s">
        <v>114</v>
      </c>
      <c r="L70" s="11">
        <v>0</v>
      </c>
      <c r="M70" s="11">
        <v>1</v>
      </c>
      <c r="N70" s="11">
        <v>0</v>
      </c>
      <c r="O70" s="11">
        <v>0</v>
      </c>
      <c r="P70" s="8">
        <v>0</v>
      </c>
      <c r="Q70" s="8">
        <v>0</v>
      </c>
      <c r="R70" s="8">
        <v>0</v>
      </c>
      <c r="S70" s="8" t="s">
        <v>115</v>
      </c>
      <c r="T70" s="8">
        <v>0</v>
      </c>
      <c r="U70" s="8">
        <v>0</v>
      </c>
      <c r="V70" s="8">
        <v>0</v>
      </c>
      <c r="W70" s="8">
        <v>0</v>
      </c>
      <c r="X70" s="8">
        <v>0</v>
      </c>
      <c r="Y70" s="8">
        <v>1</v>
      </c>
      <c r="Z70" s="8">
        <v>1</v>
      </c>
      <c r="AA70" s="6"/>
      <c r="AB70" s="6"/>
      <c r="AC70" s="6"/>
    </row>
    <row r="71" spans="1:29" ht="12">
      <c r="A71" s="14" t="s">
        <v>18</v>
      </c>
      <c r="B71" s="14" t="s">
        <v>19</v>
      </c>
      <c r="C71" s="14" t="s">
        <v>30</v>
      </c>
      <c r="D71" s="14" t="s">
        <v>111</v>
      </c>
      <c r="E71" s="14" t="s">
        <v>68</v>
      </c>
      <c r="F71" s="15" t="s">
        <v>23</v>
      </c>
      <c r="G71" s="14" t="s">
        <v>24</v>
      </c>
      <c r="H71" s="14" t="s">
        <v>15</v>
      </c>
      <c r="I71" s="14" t="s">
        <v>16</v>
      </c>
      <c r="J71" s="14" t="s">
        <v>17</v>
      </c>
      <c r="K71" s="11" t="s">
        <v>112</v>
      </c>
      <c r="L71" s="11">
        <v>0</v>
      </c>
      <c r="M71" s="11">
        <v>1</v>
      </c>
      <c r="N71" s="11">
        <v>0</v>
      </c>
      <c r="O71" s="11">
        <v>0</v>
      </c>
      <c r="P71" s="11">
        <v>0</v>
      </c>
      <c r="Q71" s="11">
        <v>0</v>
      </c>
      <c r="R71" s="11">
        <v>0</v>
      </c>
      <c r="S71" s="11" t="s">
        <v>113</v>
      </c>
      <c r="T71" s="11">
        <v>1</v>
      </c>
      <c r="U71" s="11">
        <v>0</v>
      </c>
      <c r="V71" s="11">
        <v>0</v>
      </c>
      <c r="W71" s="11">
        <v>0</v>
      </c>
      <c r="X71" s="11">
        <v>0</v>
      </c>
      <c r="Y71" s="11">
        <v>0</v>
      </c>
      <c r="Z71" s="11">
        <v>0</v>
      </c>
      <c r="AA71" s="14" t="s">
        <v>27</v>
      </c>
      <c r="AB71" s="23" t="s">
        <v>36</v>
      </c>
      <c r="AC71" s="14" t="s">
        <v>28</v>
      </c>
    </row>
    <row r="72" spans="1:29" ht="12">
      <c r="A72" s="6" t="s">
        <v>314</v>
      </c>
      <c r="B72" s="6"/>
      <c r="C72" s="6" t="s">
        <v>106</v>
      </c>
      <c r="D72" s="6" t="s">
        <v>107</v>
      </c>
      <c r="E72" s="6" t="s">
        <v>59</v>
      </c>
      <c r="F72" s="7" t="s">
        <v>60</v>
      </c>
      <c r="G72" s="6" t="s">
        <v>24</v>
      </c>
      <c r="H72" s="6"/>
      <c r="I72" s="6" t="s">
        <v>16</v>
      </c>
      <c r="J72" s="6"/>
      <c r="K72" s="8" t="s">
        <v>108</v>
      </c>
      <c r="L72" s="11">
        <v>0</v>
      </c>
      <c r="M72" s="11">
        <v>0</v>
      </c>
      <c r="N72" s="11">
        <v>0</v>
      </c>
      <c r="O72" s="11">
        <v>0</v>
      </c>
      <c r="P72" s="8">
        <v>0</v>
      </c>
      <c r="Q72" s="8">
        <v>1</v>
      </c>
      <c r="R72" s="8">
        <v>0</v>
      </c>
      <c r="S72" s="8" t="s">
        <v>109</v>
      </c>
      <c r="T72" s="8">
        <v>0</v>
      </c>
      <c r="U72" s="8">
        <v>0</v>
      </c>
      <c r="V72" s="8">
        <v>0</v>
      </c>
      <c r="W72" s="8">
        <v>0</v>
      </c>
      <c r="X72" s="8">
        <v>0</v>
      </c>
      <c r="Y72" s="8">
        <v>1</v>
      </c>
      <c r="Z72" s="8">
        <v>0</v>
      </c>
      <c r="AA72" s="6" t="s">
        <v>36</v>
      </c>
      <c r="AB72" s="23" t="s">
        <v>36</v>
      </c>
      <c r="AC72" s="6" t="s">
        <v>110</v>
      </c>
    </row>
    <row r="73" spans="1:29" ht="96">
      <c r="A73" s="6" t="s">
        <v>18</v>
      </c>
      <c r="B73" s="6" t="s">
        <v>29</v>
      </c>
      <c r="C73" s="6" t="s">
        <v>30</v>
      </c>
      <c r="D73" s="6" t="s">
        <v>103</v>
      </c>
      <c r="E73" s="6" t="s">
        <v>47</v>
      </c>
      <c r="F73" s="7" t="s">
        <v>38</v>
      </c>
      <c r="G73" s="6" t="s">
        <v>24</v>
      </c>
      <c r="H73" s="6"/>
      <c r="I73" s="6" t="s">
        <v>16</v>
      </c>
      <c r="J73" s="6" t="s">
        <v>17</v>
      </c>
      <c r="K73" s="8" t="s">
        <v>104</v>
      </c>
      <c r="L73" s="11">
        <v>0</v>
      </c>
      <c r="M73" s="11">
        <v>0</v>
      </c>
      <c r="N73" s="11">
        <v>0</v>
      </c>
      <c r="O73" s="11">
        <v>1</v>
      </c>
      <c r="P73" s="8">
        <v>0</v>
      </c>
      <c r="Q73" s="8">
        <v>1</v>
      </c>
      <c r="R73" s="8">
        <v>0</v>
      </c>
      <c r="S73" s="8" t="s">
        <v>105</v>
      </c>
      <c r="T73" s="8">
        <v>1</v>
      </c>
      <c r="U73" s="8">
        <v>0</v>
      </c>
      <c r="V73" s="8">
        <v>0</v>
      </c>
      <c r="W73" s="8">
        <v>0</v>
      </c>
      <c r="X73" s="8">
        <v>1</v>
      </c>
      <c r="Y73" s="8">
        <v>0</v>
      </c>
      <c r="Z73" s="8">
        <v>1</v>
      </c>
      <c r="AA73" s="6" t="s">
        <v>27</v>
      </c>
      <c r="AB73" s="6" t="s">
        <v>27</v>
      </c>
      <c r="AC73" s="6" t="s">
        <v>28</v>
      </c>
    </row>
    <row r="74" spans="1:29" ht="12">
      <c r="A74" s="6" t="s">
        <v>18</v>
      </c>
      <c r="B74" s="6" t="s">
        <v>29</v>
      </c>
      <c r="C74" s="6" t="s">
        <v>45</v>
      </c>
      <c r="D74" s="6" t="s">
        <v>100</v>
      </c>
      <c r="E74" s="6" t="s">
        <v>47</v>
      </c>
      <c r="F74" s="7" t="s">
        <v>38</v>
      </c>
      <c r="G74" s="6" t="s">
        <v>24</v>
      </c>
      <c r="H74" s="6" t="s">
        <v>15</v>
      </c>
      <c r="I74" s="6" t="s">
        <v>16</v>
      </c>
      <c r="J74" s="6" t="s">
        <v>17</v>
      </c>
      <c r="K74" s="8" t="s">
        <v>101</v>
      </c>
      <c r="L74" s="11">
        <v>0</v>
      </c>
      <c r="M74" s="11">
        <v>0</v>
      </c>
      <c r="N74" s="11">
        <v>0</v>
      </c>
      <c r="O74" s="11">
        <v>1</v>
      </c>
      <c r="P74" s="8">
        <v>0</v>
      </c>
      <c r="Q74" s="8">
        <v>0</v>
      </c>
      <c r="R74" s="8">
        <v>0</v>
      </c>
      <c r="S74" s="8" t="s">
        <v>102</v>
      </c>
      <c r="T74" s="8">
        <v>0</v>
      </c>
      <c r="U74" s="8">
        <v>0</v>
      </c>
      <c r="V74" s="8">
        <v>0</v>
      </c>
      <c r="W74" s="8">
        <v>0</v>
      </c>
      <c r="X74" s="8">
        <v>1</v>
      </c>
      <c r="Y74" s="8">
        <v>0</v>
      </c>
      <c r="Z74" s="8">
        <v>0</v>
      </c>
      <c r="AA74" s="6" t="s">
        <v>36</v>
      </c>
      <c r="AB74" s="6" t="s">
        <v>27</v>
      </c>
      <c r="AC74" s="6" t="s">
        <v>28</v>
      </c>
    </row>
    <row r="75" spans="1:29" ht="12">
      <c r="A75" s="6" t="s">
        <v>314</v>
      </c>
      <c r="B75" s="6" t="s">
        <v>19</v>
      </c>
      <c r="C75" s="6" t="s">
        <v>45</v>
      </c>
      <c r="D75" s="6" t="s">
        <v>97</v>
      </c>
      <c r="E75" s="6" t="s">
        <v>68</v>
      </c>
      <c r="F75" s="7" t="s">
        <v>38</v>
      </c>
      <c r="G75" s="6"/>
      <c r="H75" s="6"/>
      <c r="I75" s="6"/>
      <c r="J75" s="6" t="s">
        <v>17</v>
      </c>
      <c r="K75" s="8" t="s">
        <v>98</v>
      </c>
      <c r="L75" s="11">
        <v>0</v>
      </c>
      <c r="M75" s="11">
        <v>1</v>
      </c>
      <c r="N75" s="11">
        <v>0</v>
      </c>
      <c r="O75" s="11">
        <v>0</v>
      </c>
      <c r="P75" s="8">
        <v>0</v>
      </c>
      <c r="Q75" s="8">
        <v>0</v>
      </c>
      <c r="R75" s="8">
        <v>0</v>
      </c>
      <c r="S75" s="8" t="s">
        <v>99</v>
      </c>
      <c r="T75" s="8">
        <v>1</v>
      </c>
      <c r="U75" s="8">
        <v>0</v>
      </c>
      <c r="V75" s="8">
        <v>0</v>
      </c>
      <c r="W75" s="8">
        <v>0</v>
      </c>
      <c r="X75" s="8">
        <v>0</v>
      </c>
      <c r="Y75" s="8">
        <v>0</v>
      </c>
      <c r="Z75" s="8">
        <v>1</v>
      </c>
      <c r="AA75" s="6" t="s">
        <v>36</v>
      </c>
      <c r="AB75" s="6" t="s">
        <v>27</v>
      </c>
      <c r="AC75" s="6">
        <v>0</v>
      </c>
    </row>
    <row r="76" spans="1:29" ht="24">
      <c r="A76" s="14" t="s">
        <v>18</v>
      </c>
      <c r="B76" s="14" t="s">
        <v>29</v>
      </c>
      <c r="C76" s="14" t="s">
        <v>93</v>
      </c>
      <c r="D76" s="14" t="s">
        <v>94</v>
      </c>
      <c r="E76" s="14" t="s">
        <v>59</v>
      </c>
      <c r="F76" s="16" t="s">
        <v>60</v>
      </c>
      <c r="G76" s="14"/>
      <c r="H76" s="14" t="s">
        <v>15</v>
      </c>
      <c r="I76" s="14" t="s">
        <v>16</v>
      </c>
      <c r="J76" s="14" t="s">
        <v>17</v>
      </c>
      <c r="K76" s="11" t="s">
        <v>95</v>
      </c>
      <c r="L76" s="11">
        <v>1</v>
      </c>
      <c r="M76" s="11">
        <v>1</v>
      </c>
      <c r="N76" s="11">
        <v>0</v>
      </c>
      <c r="O76" s="11">
        <v>0</v>
      </c>
      <c r="P76" s="11">
        <v>0</v>
      </c>
      <c r="Q76" s="11">
        <v>0</v>
      </c>
      <c r="R76" s="11">
        <v>0</v>
      </c>
      <c r="S76" s="11" t="s">
        <v>96</v>
      </c>
      <c r="T76" s="11">
        <v>0</v>
      </c>
      <c r="U76" s="11">
        <v>0</v>
      </c>
      <c r="V76" s="11">
        <v>0</v>
      </c>
      <c r="W76" s="11">
        <v>0</v>
      </c>
      <c r="X76" s="11">
        <v>1</v>
      </c>
      <c r="Y76" s="11">
        <v>0</v>
      </c>
      <c r="Z76" s="11">
        <v>1</v>
      </c>
      <c r="AA76" s="14" t="s">
        <v>36</v>
      </c>
      <c r="AB76" s="6" t="s">
        <v>27</v>
      </c>
      <c r="AC76" s="14" t="s">
        <v>28</v>
      </c>
    </row>
    <row r="77" spans="1:29" ht="12">
      <c r="A77" s="6" t="s">
        <v>314</v>
      </c>
      <c r="B77" s="6"/>
      <c r="C77" s="6" t="s">
        <v>20</v>
      </c>
      <c r="D77" s="6" t="s">
        <v>90</v>
      </c>
      <c r="E77" s="6" t="s">
        <v>22</v>
      </c>
      <c r="F77" s="9" t="s">
        <v>23</v>
      </c>
      <c r="G77" s="6" t="s">
        <v>24</v>
      </c>
      <c r="H77" s="6" t="s">
        <v>15</v>
      </c>
      <c r="I77" s="6" t="s">
        <v>16</v>
      </c>
      <c r="J77" s="6" t="s">
        <v>17</v>
      </c>
      <c r="K77" s="8" t="s">
        <v>91</v>
      </c>
      <c r="L77" s="11">
        <v>0</v>
      </c>
      <c r="M77" s="11">
        <v>0</v>
      </c>
      <c r="N77" s="11">
        <v>1</v>
      </c>
      <c r="O77" s="11">
        <v>0</v>
      </c>
      <c r="P77" s="8">
        <v>0</v>
      </c>
      <c r="Q77" s="8">
        <v>0</v>
      </c>
      <c r="R77" s="8">
        <v>0</v>
      </c>
      <c r="S77" s="8" t="s">
        <v>92</v>
      </c>
      <c r="T77" s="8">
        <v>1</v>
      </c>
      <c r="U77" s="8">
        <v>0</v>
      </c>
      <c r="V77" s="8">
        <v>0</v>
      </c>
      <c r="W77" s="8">
        <v>0</v>
      </c>
      <c r="X77" s="8">
        <v>0</v>
      </c>
      <c r="Y77" s="8">
        <v>0</v>
      </c>
      <c r="Z77" s="8">
        <v>1</v>
      </c>
      <c r="AA77" s="6" t="s">
        <v>36</v>
      </c>
      <c r="AB77" s="23" t="s">
        <v>36</v>
      </c>
      <c r="AC77" s="6" t="s">
        <v>41</v>
      </c>
    </row>
    <row r="78" spans="1:29" ht="24">
      <c r="A78" s="14" t="s">
        <v>18</v>
      </c>
      <c r="B78" s="14" t="s">
        <v>29</v>
      </c>
      <c r="C78" s="14" t="s">
        <v>30</v>
      </c>
      <c r="D78" s="14" t="s">
        <v>87</v>
      </c>
      <c r="E78" s="14" t="s">
        <v>32</v>
      </c>
      <c r="F78" s="15" t="s">
        <v>23</v>
      </c>
      <c r="G78" s="14" t="s">
        <v>24</v>
      </c>
      <c r="H78" s="14" t="s">
        <v>15</v>
      </c>
      <c r="I78" s="14" t="s">
        <v>16</v>
      </c>
      <c r="J78" s="14" t="s">
        <v>17</v>
      </c>
      <c r="K78" s="17" t="s">
        <v>88</v>
      </c>
      <c r="L78" s="11">
        <v>0</v>
      </c>
      <c r="M78" s="11">
        <v>0</v>
      </c>
      <c r="N78" s="11">
        <v>0</v>
      </c>
      <c r="O78" s="11">
        <v>0</v>
      </c>
      <c r="P78" s="11">
        <v>0</v>
      </c>
      <c r="Q78" s="11">
        <v>1</v>
      </c>
      <c r="R78" s="11">
        <v>0</v>
      </c>
      <c r="S78" s="11" t="s">
        <v>89</v>
      </c>
      <c r="T78" s="11">
        <v>0</v>
      </c>
      <c r="U78" s="11">
        <v>0</v>
      </c>
      <c r="V78" s="11">
        <v>0</v>
      </c>
      <c r="W78" s="11">
        <v>1</v>
      </c>
      <c r="X78" s="11">
        <v>0</v>
      </c>
      <c r="Y78" s="11">
        <v>1</v>
      </c>
      <c r="Z78" s="11">
        <v>0</v>
      </c>
      <c r="AA78" s="14" t="s">
        <v>36</v>
      </c>
      <c r="AB78" s="23" t="s">
        <v>36</v>
      </c>
      <c r="AC78" s="14" t="s">
        <v>41</v>
      </c>
    </row>
    <row r="79" spans="1:29" ht="60">
      <c r="A79" s="6" t="s">
        <v>18</v>
      </c>
      <c r="B79" s="6" t="s">
        <v>29</v>
      </c>
      <c r="C79" s="6" t="s">
        <v>30</v>
      </c>
      <c r="D79" s="6" t="s">
        <v>84</v>
      </c>
      <c r="E79" s="6" t="s">
        <v>47</v>
      </c>
      <c r="F79" s="7" t="s">
        <v>38</v>
      </c>
      <c r="G79" s="6" t="s">
        <v>24</v>
      </c>
      <c r="H79" s="6" t="s">
        <v>15</v>
      </c>
      <c r="I79" s="6" t="s">
        <v>16</v>
      </c>
      <c r="J79" s="6" t="s">
        <v>17</v>
      </c>
      <c r="K79" s="8" t="s">
        <v>85</v>
      </c>
      <c r="L79" s="11">
        <v>0</v>
      </c>
      <c r="M79" s="11">
        <v>0</v>
      </c>
      <c r="N79" s="11">
        <v>1</v>
      </c>
      <c r="O79" s="11">
        <v>1</v>
      </c>
      <c r="P79" s="8">
        <v>0</v>
      </c>
      <c r="Q79" s="8">
        <v>0</v>
      </c>
      <c r="R79" s="8">
        <v>0</v>
      </c>
      <c r="S79" s="8" t="s">
        <v>86</v>
      </c>
      <c r="T79" s="8">
        <v>1</v>
      </c>
      <c r="U79" s="8">
        <v>1</v>
      </c>
      <c r="V79" s="8">
        <v>0</v>
      </c>
      <c r="W79" s="8">
        <v>0</v>
      </c>
      <c r="X79" s="8">
        <v>0</v>
      </c>
      <c r="Y79" s="8">
        <v>0</v>
      </c>
      <c r="Z79" s="8">
        <v>1</v>
      </c>
      <c r="AA79" s="6" t="s">
        <v>36</v>
      </c>
      <c r="AB79" s="6" t="s">
        <v>27</v>
      </c>
      <c r="AC79" s="6" t="s">
        <v>41</v>
      </c>
    </row>
    <row r="80" spans="1:29" ht="60">
      <c r="A80" s="6" t="s">
        <v>18</v>
      </c>
      <c r="B80" s="6" t="s">
        <v>19</v>
      </c>
      <c r="C80" s="6" t="s">
        <v>20</v>
      </c>
      <c r="D80" s="6"/>
      <c r="E80" s="6"/>
      <c r="F80" s="7"/>
      <c r="G80" s="6"/>
      <c r="H80" s="6" t="s">
        <v>15</v>
      </c>
      <c r="I80" s="6"/>
      <c r="J80" s="6" t="s">
        <v>17</v>
      </c>
      <c r="K80" s="8" t="s">
        <v>82</v>
      </c>
      <c r="L80" s="11">
        <v>1</v>
      </c>
      <c r="M80" s="11">
        <v>1</v>
      </c>
      <c r="N80" s="11">
        <v>0</v>
      </c>
      <c r="O80" s="11">
        <v>0</v>
      </c>
      <c r="P80" s="8">
        <v>0</v>
      </c>
      <c r="Q80" s="8">
        <v>0</v>
      </c>
      <c r="R80" s="8">
        <v>0</v>
      </c>
      <c r="S80" s="8" t="s">
        <v>83</v>
      </c>
      <c r="T80" s="8">
        <v>0</v>
      </c>
      <c r="U80" s="8">
        <v>0</v>
      </c>
      <c r="V80" s="8">
        <v>1</v>
      </c>
      <c r="W80" s="8">
        <v>0</v>
      </c>
      <c r="X80" s="8">
        <v>0</v>
      </c>
      <c r="Y80" s="8">
        <v>0</v>
      </c>
      <c r="Z80" s="8">
        <v>1</v>
      </c>
      <c r="AA80" s="6"/>
      <c r="AB80" s="6" t="s">
        <v>27</v>
      </c>
      <c r="AC80" s="6"/>
    </row>
    <row r="81" spans="1:29" ht="12">
      <c r="A81" s="6" t="s">
        <v>18</v>
      </c>
      <c r="B81" s="6" t="s">
        <v>19</v>
      </c>
      <c r="C81" s="6" t="s">
        <v>30</v>
      </c>
      <c r="D81" s="6" t="s">
        <v>79</v>
      </c>
      <c r="E81" s="6" t="s">
        <v>22</v>
      </c>
      <c r="F81" s="7" t="s">
        <v>33</v>
      </c>
      <c r="G81" s="6" t="s">
        <v>24</v>
      </c>
      <c r="H81" s="6" t="s">
        <v>15</v>
      </c>
      <c r="I81" s="6" t="s">
        <v>16</v>
      </c>
      <c r="J81" s="6" t="s">
        <v>17</v>
      </c>
      <c r="K81" s="8" t="s">
        <v>80</v>
      </c>
      <c r="L81" s="11">
        <v>0</v>
      </c>
      <c r="M81" s="11">
        <v>0</v>
      </c>
      <c r="N81" s="11">
        <v>1</v>
      </c>
      <c r="O81" s="11">
        <v>0</v>
      </c>
      <c r="P81" s="8">
        <v>0</v>
      </c>
      <c r="Q81" s="8">
        <v>0</v>
      </c>
      <c r="R81" s="8">
        <v>0</v>
      </c>
      <c r="S81" s="8" t="s">
        <v>81</v>
      </c>
      <c r="T81" s="8">
        <v>0</v>
      </c>
      <c r="U81" s="8">
        <v>0</v>
      </c>
      <c r="V81" s="8">
        <v>0</v>
      </c>
      <c r="W81" s="8">
        <v>0</v>
      </c>
      <c r="X81" s="8">
        <v>0</v>
      </c>
      <c r="Y81" s="8">
        <v>1</v>
      </c>
      <c r="Z81" s="8">
        <v>0</v>
      </c>
      <c r="AA81" s="6" t="s">
        <v>27</v>
      </c>
      <c r="AB81" s="6" t="s">
        <v>27</v>
      </c>
      <c r="AC81" s="6" t="s">
        <v>41</v>
      </c>
    </row>
    <row r="82" spans="1:29" ht="12">
      <c r="A82" s="6" t="s">
        <v>314</v>
      </c>
      <c r="B82" s="6"/>
      <c r="C82" s="6" t="s">
        <v>30</v>
      </c>
      <c r="D82" s="6" t="s">
        <v>76</v>
      </c>
      <c r="E82" s="6" t="s">
        <v>22</v>
      </c>
      <c r="F82" s="7" t="s">
        <v>38</v>
      </c>
      <c r="G82" s="6" t="s">
        <v>24</v>
      </c>
      <c r="H82" s="6"/>
      <c r="I82" s="6" t="s">
        <v>16</v>
      </c>
      <c r="J82" s="6"/>
      <c r="K82" s="8" t="s">
        <v>77</v>
      </c>
      <c r="L82" s="11">
        <v>0</v>
      </c>
      <c r="M82" s="11">
        <v>0</v>
      </c>
      <c r="N82" s="11">
        <v>0</v>
      </c>
      <c r="O82" s="11">
        <v>1</v>
      </c>
      <c r="P82" s="8">
        <v>0</v>
      </c>
      <c r="Q82" s="8">
        <v>0</v>
      </c>
      <c r="R82" s="8">
        <v>0</v>
      </c>
      <c r="S82" s="8" t="s">
        <v>78</v>
      </c>
      <c r="T82" s="8">
        <v>1</v>
      </c>
      <c r="U82" s="8">
        <v>0</v>
      </c>
      <c r="V82" s="8">
        <v>0</v>
      </c>
      <c r="W82" s="8">
        <v>0</v>
      </c>
      <c r="X82" s="8">
        <v>0</v>
      </c>
      <c r="Y82" s="8">
        <v>0</v>
      </c>
      <c r="Z82" s="8">
        <v>1</v>
      </c>
      <c r="AA82" s="6" t="s">
        <v>27</v>
      </c>
      <c r="AB82" s="6" t="s">
        <v>27</v>
      </c>
      <c r="AC82" s="6" t="s">
        <v>28</v>
      </c>
    </row>
    <row r="83" spans="1:29" ht="36">
      <c r="A83" s="14" t="s">
        <v>18</v>
      </c>
      <c r="B83" s="14" t="s">
        <v>29</v>
      </c>
      <c r="C83" s="14" t="s">
        <v>30</v>
      </c>
      <c r="D83" s="14" t="s">
        <v>73</v>
      </c>
      <c r="E83" s="14" t="s">
        <v>59</v>
      </c>
      <c r="F83" s="15" t="s">
        <v>23</v>
      </c>
      <c r="G83" s="14" t="s">
        <v>24</v>
      </c>
      <c r="H83" s="14" t="s">
        <v>15</v>
      </c>
      <c r="I83" s="14" t="s">
        <v>16</v>
      </c>
      <c r="J83" s="14" t="s">
        <v>17</v>
      </c>
      <c r="K83" s="17" t="s">
        <v>74</v>
      </c>
      <c r="L83" s="11">
        <v>0</v>
      </c>
      <c r="M83" s="11">
        <v>1</v>
      </c>
      <c r="N83" s="11">
        <v>0</v>
      </c>
      <c r="O83" s="11">
        <v>1</v>
      </c>
      <c r="P83" s="11">
        <v>0</v>
      </c>
      <c r="Q83" s="11">
        <v>0</v>
      </c>
      <c r="R83" s="11">
        <v>0</v>
      </c>
      <c r="S83" s="11" t="s">
        <v>75</v>
      </c>
      <c r="T83" s="11">
        <v>0</v>
      </c>
      <c r="U83" s="11">
        <v>0</v>
      </c>
      <c r="V83" s="11">
        <v>1</v>
      </c>
      <c r="W83" s="11">
        <v>0</v>
      </c>
      <c r="X83" s="11">
        <v>1</v>
      </c>
      <c r="Y83" s="11">
        <v>0</v>
      </c>
      <c r="Z83" s="11">
        <v>0</v>
      </c>
      <c r="AA83" s="14" t="s">
        <v>27</v>
      </c>
      <c r="AB83" s="6" t="s">
        <v>27</v>
      </c>
      <c r="AC83" s="14" t="s">
        <v>41</v>
      </c>
    </row>
    <row r="84" spans="1:29" ht="24">
      <c r="A84" s="14" t="s">
        <v>18</v>
      </c>
      <c r="B84" s="14" t="s">
        <v>19</v>
      </c>
      <c r="C84" s="14" t="s">
        <v>30</v>
      </c>
      <c r="D84" s="14" t="s">
        <v>71</v>
      </c>
      <c r="E84" s="14" t="s">
        <v>68</v>
      </c>
      <c r="F84" s="15" t="s">
        <v>23</v>
      </c>
      <c r="G84" s="14" t="s">
        <v>24</v>
      </c>
      <c r="H84" s="14" t="s">
        <v>15</v>
      </c>
      <c r="I84" s="14" t="s">
        <v>16</v>
      </c>
      <c r="J84" s="14" t="s">
        <v>17</v>
      </c>
      <c r="K84" s="17" t="s">
        <v>72</v>
      </c>
      <c r="L84" s="11">
        <v>0</v>
      </c>
      <c r="M84" s="11">
        <v>1</v>
      </c>
      <c r="N84" s="11">
        <v>0</v>
      </c>
      <c r="O84" s="11">
        <v>0</v>
      </c>
      <c r="P84" s="11">
        <v>0</v>
      </c>
      <c r="Q84" s="11">
        <v>1</v>
      </c>
      <c r="R84" s="11">
        <v>0</v>
      </c>
      <c r="S84" s="17" t="s">
        <v>313</v>
      </c>
      <c r="T84" s="11">
        <v>1</v>
      </c>
      <c r="U84" s="11">
        <v>0</v>
      </c>
      <c r="V84" s="11">
        <v>0</v>
      </c>
      <c r="W84" s="11">
        <v>0</v>
      </c>
      <c r="X84" s="11">
        <v>0</v>
      </c>
      <c r="Y84" s="11">
        <v>0</v>
      </c>
      <c r="Z84" s="11">
        <v>0</v>
      </c>
      <c r="AA84" s="14" t="s">
        <v>27</v>
      </c>
      <c r="AB84" s="23" t="s">
        <v>36</v>
      </c>
      <c r="AC84" s="14">
        <v>0</v>
      </c>
    </row>
    <row r="85" spans="1:29" ht="36">
      <c r="A85" s="6" t="s">
        <v>314</v>
      </c>
      <c r="B85" s="6" t="s">
        <v>19</v>
      </c>
      <c r="C85" s="6" t="s">
        <v>20</v>
      </c>
      <c r="D85" s="6" t="s">
        <v>67</v>
      </c>
      <c r="E85" s="6" t="s">
        <v>68</v>
      </c>
      <c r="F85" s="7" t="s">
        <v>33</v>
      </c>
      <c r="G85" s="6" t="s">
        <v>24</v>
      </c>
      <c r="H85" s="6"/>
      <c r="I85" s="6"/>
      <c r="J85" s="6"/>
      <c r="K85" s="8" t="s">
        <v>69</v>
      </c>
      <c r="L85" s="11">
        <v>0</v>
      </c>
      <c r="M85" s="11">
        <v>0</v>
      </c>
      <c r="N85" s="11">
        <v>0</v>
      </c>
      <c r="O85" s="11">
        <v>1</v>
      </c>
      <c r="P85" s="8">
        <v>0</v>
      </c>
      <c r="Q85" s="8">
        <v>0</v>
      </c>
      <c r="R85" s="8">
        <v>0</v>
      </c>
      <c r="S85" s="8" t="s">
        <v>70</v>
      </c>
      <c r="T85" s="8">
        <v>0</v>
      </c>
      <c r="U85" s="8">
        <v>0</v>
      </c>
      <c r="V85" s="8">
        <v>0</v>
      </c>
      <c r="W85" s="8">
        <v>0</v>
      </c>
      <c r="X85" s="8">
        <v>0</v>
      </c>
      <c r="Y85" s="8">
        <v>1</v>
      </c>
      <c r="Z85" s="8">
        <v>0</v>
      </c>
      <c r="AA85" s="6" t="s">
        <v>27</v>
      </c>
      <c r="AB85" s="6" t="s">
        <v>27</v>
      </c>
      <c r="AC85" s="6" t="s">
        <v>41</v>
      </c>
    </row>
    <row r="86" spans="1:29" ht="12">
      <c r="A86" s="14" t="s">
        <v>18</v>
      </c>
      <c r="B86" s="14" t="s">
        <v>29</v>
      </c>
      <c r="C86" s="14" t="s">
        <v>30</v>
      </c>
      <c r="D86" s="14" t="s">
        <v>64</v>
      </c>
      <c r="E86" s="14" t="s">
        <v>32</v>
      </c>
      <c r="F86" s="16" t="s">
        <v>38</v>
      </c>
      <c r="G86" s="14" t="s">
        <v>24</v>
      </c>
      <c r="H86" s="14"/>
      <c r="I86" s="14" t="s">
        <v>16</v>
      </c>
      <c r="J86" s="14"/>
      <c r="K86" s="11" t="s">
        <v>65</v>
      </c>
      <c r="L86" s="11">
        <v>0</v>
      </c>
      <c r="M86" s="11">
        <v>1</v>
      </c>
      <c r="N86" s="11">
        <v>0</v>
      </c>
      <c r="O86" s="11">
        <v>0</v>
      </c>
      <c r="P86" s="11">
        <v>0</v>
      </c>
      <c r="Q86" s="11">
        <v>1</v>
      </c>
      <c r="R86" s="11">
        <v>0</v>
      </c>
      <c r="S86" s="11" t="s">
        <v>66</v>
      </c>
      <c r="T86" s="11">
        <v>1</v>
      </c>
      <c r="U86" s="11">
        <v>0</v>
      </c>
      <c r="V86" s="11">
        <v>0</v>
      </c>
      <c r="W86" s="11">
        <v>0</v>
      </c>
      <c r="X86" s="11">
        <v>0</v>
      </c>
      <c r="Y86" s="11">
        <v>0</v>
      </c>
      <c r="Z86" s="11">
        <v>1</v>
      </c>
      <c r="AA86" s="14" t="s">
        <v>27</v>
      </c>
      <c r="AB86" s="6" t="s">
        <v>27</v>
      </c>
      <c r="AC86" s="14" t="s">
        <v>28</v>
      </c>
    </row>
    <row r="87" spans="1:29" ht="12">
      <c r="A87" s="14" t="s">
        <v>314</v>
      </c>
      <c r="B87" s="14"/>
      <c r="C87" s="14" t="s">
        <v>30</v>
      </c>
      <c r="D87" s="14" t="s">
        <v>58</v>
      </c>
      <c r="E87" s="14" t="s">
        <v>59</v>
      </c>
      <c r="F87" s="16" t="s">
        <v>60</v>
      </c>
      <c r="G87" s="14" t="s">
        <v>24</v>
      </c>
      <c r="H87" s="14" t="s">
        <v>15</v>
      </c>
      <c r="I87" s="14" t="s">
        <v>16</v>
      </c>
      <c r="J87" s="14" t="s">
        <v>17</v>
      </c>
      <c r="K87" s="11" t="s">
        <v>61</v>
      </c>
      <c r="L87" s="11">
        <v>0</v>
      </c>
      <c r="M87" s="11">
        <v>0</v>
      </c>
      <c r="N87" s="11">
        <v>0</v>
      </c>
      <c r="O87" s="11">
        <v>0</v>
      </c>
      <c r="P87" s="11">
        <v>0</v>
      </c>
      <c r="Q87" s="11">
        <v>0</v>
      </c>
      <c r="R87" s="11">
        <v>1</v>
      </c>
      <c r="S87" s="11" t="s">
        <v>63</v>
      </c>
      <c r="T87" s="11">
        <v>1</v>
      </c>
      <c r="U87" s="11">
        <v>0</v>
      </c>
      <c r="V87" s="11">
        <v>0</v>
      </c>
      <c r="W87" s="11">
        <v>0</v>
      </c>
      <c r="X87" s="11">
        <v>0</v>
      </c>
      <c r="Y87" s="11">
        <v>0</v>
      </c>
      <c r="Z87" s="11">
        <v>0</v>
      </c>
      <c r="AA87" s="14" t="s">
        <v>27</v>
      </c>
      <c r="AB87" s="6" t="s">
        <v>27</v>
      </c>
      <c r="AC87" s="14">
        <v>0</v>
      </c>
    </row>
    <row r="88" spans="1:29" ht="24">
      <c r="A88" s="14" t="s">
        <v>18</v>
      </c>
      <c r="B88" s="14" t="s">
        <v>19</v>
      </c>
      <c r="C88" s="14" t="s">
        <v>30</v>
      </c>
      <c r="D88" s="14" t="s">
        <v>53</v>
      </c>
      <c r="E88" s="14" t="s">
        <v>54</v>
      </c>
      <c r="F88" s="16" t="s">
        <v>55</v>
      </c>
      <c r="G88" s="14"/>
      <c r="H88" s="14"/>
      <c r="I88" s="14" t="s">
        <v>16</v>
      </c>
      <c r="J88" s="14" t="s">
        <v>17</v>
      </c>
      <c r="K88" s="11" t="s">
        <v>56</v>
      </c>
      <c r="L88" s="11">
        <v>0</v>
      </c>
      <c r="M88" s="11">
        <v>0</v>
      </c>
      <c r="N88" s="11">
        <v>0</v>
      </c>
      <c r="O88" s="11">
        <v>0</v>
      </c>
      <c r="P88" s="11">
        <v>0</v>
      </c>
      <c r="Q88" s="11">
        <v>0</v>
      </c>
      <c r="R88" s="11">
        <v>1</v>
      </c>
      <c r="S88" s="11" t="s">
        <v>57</v>
      </c>
      <c r="T88" s="11">
        <v>1</v>
      </c>
      <c r="U88" s="11">
        <v>0</v>
      </c>
      <c r="V88" s="11">
        <v>0</v>
      </c>
      <c r="W88" s="11">
        <v>0</v>
      </c>
      <c r="X88" s="11">
        <v>0</v>
      </c>
      <c r="Y88" s="11">
        <v>0</v>
      </c>
      <c r="Z88" s="11">
        <v>0</v>
      </c>
      <c r="AA88" s="14" t="s">
        <v>36</v>
      </c>
      <c r="AB88" s="23" t="s">
        <v>36</v>
      </c>
      <c r="AC88" s="14" t="s">
        <v>41</v>
      </c>
    </row>
    <row r="89" spans="1:29" ht="24">
      <c r="A89" s="14" t="s">
        <v>314</v>
      </c>
      <c r="B89" s="14" t="s">
        <v>19</v>
      </c>
      <c r="C89" s="14" t="s">
        <v>20</v>
      </c>
      <c r="D89" s="14" t="s">
        <v>50</v>
      </c>
      <c r="E89" s="14" t="s">
        <v>32</v>
      </c>
      <c r="F89" s="15" t="s">
        <v>23</v>
      </c>
      <c r="G89" s="14" t="s">
        <v>24</v>
      </c>
      <c r="H89" s="14" t="s">
        <v>15</v>
      </c>
      <c r="I89" s="14" t="s">
        <v>16</v>
      </c>
      <c r="J89" s="14" t="s">
        <v>17</v>
      </c>
      <c r="K89" s="11" t="s">
        <v>51</v>
      </c>
      <c r="L89" s="11">
        <v>0</v>
      </c>
      <c r="M89" s="11">
        <v>1</v>
      </c>
      <c r="N89" s="11">
        <v>0</v>
      </c>
      <c r="O89" s="11">
        <v>0</v>
      </c>
      <c r="P89" s="11">
        <v>0</v>
      </c>
      <c r="Q89" s="11">
        <v>0</v>
      </c>
      <c r="R89" s="11">
        <v>0</v>
      </c>
      <c r="S89" s="11" t="s">
        <v>52</v>
      </c>
      <c r="T89" s="11">
        <v>0</v>
      </c>
      <c r="U89" s="11">
        <v>1</v>
      </c>
      <c r="V89" s="11">
        <v>1</v>
      </c>
      <c r="W89" s="11">
        <v>0</v>
      </c>
      <c r="X89" s="11">
        <v>0</v>
      </c>
      <c r="Y89" s="11">
        <v>0</v>
      </c>
      <c r="Z89" s="11">
        <v>1</v>
      </c>
      <c r="AA89" s="14" t="s">
        <v>36</v>
      </c>
      <c r="AB89" s="6" t="s">
        <v>27</v>
      </c>
      <c r="AC89" s="14" t="s">
        <v>28</v>
      </c>
    </row>
    <row r="90" spans="1:29" ht="48">
      <c r="A90" s="6" t="s">
        <v>18</v>
      </c>
      <c r="B90" s="6" t="s">
        <v>29</v>
      </c>
      <c r="C90" s="6" t="s">
        <v>45</v>
      </c>
      <c r="D90" s="6" t="s">
        <v>46</v>
      </c>
      <c r="E90" s="6" t="s">
        <v>47</v>
      </c>
      <c r="F90" s="9" t="s">
        <v>23</v>
      </c>
      <c r="G90" s="6" t="s">
        <v>24</v>
      </c>
      <c r="H90" s="6" t="s">
        <v>15</v>
      </c>
      <c r="I90" s="6" t="s">
        <v>16</v>
      </c>
      <c r="J90" s="6"/>
      <c r="K90" s="8" t="s">
        <v>48</v>
      </c>
      <c r="L90" s="11">
        <v>1</v>
      </c>
      <c r="M90" s="11">
        <v>0</v>
      </c>
      <c r="N90" s="11">
        <v>0</v>
      </c>
      <c r="O90" s="11">
        <v>1</v>
      </c>
      <c r="P90" s="8">
        <v>0</v>
      </c>
      <c r="Q90" s="8">
        <v>0</v>
      </c>
      <c r="R90" s="8">
        <v>0</v>
      </c>
      <c r="S90" s="8" t="s">
        <v>49</v>
      </c>
      <c r="T90" s="8">
        <v>1</v>
      </c>
      <c r="U90" s="8">
        <v>0</v>
      </c>
      <c r="V90" s="8">
        <v>0</v>
      </c>
      <c r="W90" s="8">
        <v>0</v>
      </c>
      <c r="X90" s="8">
        <v>0</v>
      </c>
      <c r="Y90" s="8">
        <v>1</v>
      </c>
      <c r="Z90" s="8">
        <v>0</v>
      </c>
      <c r="AA90" s="6" t="s">
        <v>27</v>
      </c>
      <c r="AB90" s="6" t="s">
        <v>27</v>
      </c>
      <c r="AC90" s="6" t="s">
        <v>28</v>
      </c>
    </row>
    <row r="91" spans="1:29" ht="48">
      <c r="A91" s="6" t="s">
        <v>18</v>
      </c>
      <c r="B91" s="6" t="s">
        <v>19</v>
      </c>
      <c r="C91" s="6" t="s">
        <v>20</v>
      </c>
      <c r="D91" s="6" t="s">
        <v>42</v>
      </c>
      <c r="E91" s="6" t="s">
        <v>22</v>
      </c>
      <c r="F91" s="9" t="s">
        <v>23</v>
      </c>
      <c r="G91" s="6"/>
      <c r="H91" s="6"/>
      <c r="I91" s="6" t="s">
        <v>16</v>
      </c>
      <c r="J91" s="6" t="s">
        <v>17</v>
      </c>
      <c r="K91" s="8" t="s">
        <v>43</v>
      </c>
      <c r="L91" s="11">
        <v>0</v>
      </c>
      <c r="M91" s="11">
        <v>0</v>
      </c>
      <c r="N91" s="11">
        <v>0</v>
      </c>
      <c r="O91" s="11">
        <v>0</v>
      </c>
      <c r="P91" s="8">
        <v>1</v>
      </c>
      <c r="Q91" s="8">
        <v>0</v>
      </c>
      <c r="R91" s="8">
        <v>1</v>
      </c>
      <c r="S91" s="13" t="s">
        <v>44</v>
      </c>
      <c r="T91" s="8">
        <v>0</v>
      </c>
      <c r="U91" s="8">
        <v>0</v>
      </c>
      <c r="V91" s="8">
        <v>0</v>
      </c>
      <c r="W91" s="8">
        <v>0</v>
      </c>
      <c r="X91" s="8">
        <v>0</v>
      </c>
      <c r="Y91" s="8">
        <v>1</v>
      </c>
      <c r="Z91" s="8">
        <v>1</v>
      </c>
      <c r="AA91" s="6" t="s">
        <v>36</v>
      </c>
      <c r="AB91" s="6" t="s">
        <v>27</v>
      </c>
      <c r="AC91" s="6" t="s">
        <v>41</v>
      </c>
    </row>
    <row r="92" spans="1:29" ht="24">
      <c r="A92" s="6" t="s">
        <v>18</v>
      </c>
      <c r="B92" s="6" t="s">
        <v>19</v>
      </c>
      <c r="C92" s="6" t="s">
        <v>30</v>
      </c>
      <c r="D92" s="6" t="s">
        <v>37</v>
      </c>
      <c r="E92" s="6" t="s">
        <v>32</v>
      </c>
      <c r="F92" s="7" t="s">
        <v>38</v>
      </c>
      <c r="G92" s="6" t="s">
        <v>24</v>
      </c>
      <c r="H92" s="6"/>
      <c r="I92" s="6"/>
      <c r="J92" s="6"/>
      <c r="K92" s="8" t="s">
        <v>39</v>
      </c>
      <c r="L92" s="11">
        <v>0</v>
      </c>
      <c r="M92" s="11">
        <v>0</v>
      </c>
      <c r="N92" s="11">
        <v>0</v>
      </c>
      <c r="O92" s="11">
        <v>1</v>
      </c>
      <c r="P92" s="8">
        <v>0</v>
      </c>
      <c r="Q92" s="8">
        <v>0</v>
      </c>
      <c r="R92" s="8">
        <v>0</v>
      </c>
      <c r="S92" s="8" t="s">
        <v>40</v>
      </c>
      <c r="T92" s="8">
        <v>0</v>
      </c>
      <c r="U92" s="8">
        <v>0</v>
      </c>
      <c r="V92" s="8">
        <v>0</v>
      </c>
      <c r="W92" s="8">
        <v>0</v>
      </c>
      <c r="X92" s="8">
        <v>1</v>
      </c>
      <c r="Y92" s="8">
        <v>0</v>
      </c>
      <c r="Z92" s="8">
        <v>0</v>
      </c>
      <c r="AA92" s="6" t="s">
        <v>36</v>
      </c>
      <c r="AB92" s="6" t="s">
        <v>27</v>
      </c>
      <c r="AC92" s="6" t="s">
        <v>41</v>
      </c>
    </row>
    <row r="93" spans="1:29" ht="12.75" customHeight="1">
      <c r="A93" s="6" t="s">
        <v>18</v>
      </c>
      <c r="B93" s="6" t="s">
        <v>29</v>
      </c>
      <c r="C93" s="6" t="s">
        <v>30</v>
      </c>
      <c r="D93" s="6" t="s">
        <v>31</v>
      </c>
      <c r="E93" s="6" t="s">
        <v>32</v>
      </c>
      <c r="F93" s="7" t="s">
        <v>33</v>
      </c>
      <c r="G93" s="6" t="s">
        <v>24</v>
      </c>
      <c r="H93" s="6" t="s">
        <v>15</v>
      </c>
      <c r="I93" s="6" t="s">
        <v>16</v>
      </c>
      <c r="J93" s="6" t="s">
        <v>17</v>
      </c>
      <c r="K93" s="8" t="s">
        <v>34</v>
      </c>
      <c r="L93" s="11">
        <v>0</v>
      </c>
      <c r="M93" s="11">
        <v>0</v>
      </c>
      <c r="N93" s="11">
        <v>0</v>
      </c>
      <c r="O93" s="11">
        <v>1</v>
      </c>
      <c r="P93" s="8">
        <v>0</v>
      </c>
      <c r="Q93" s="8">
        <v>0</v>
      </c>
      <c r="R93" s="8">
        <v>0</v>
      </c>
      <c r="S93" s="8" t="s">
        <v>35</v>
      </c>
      <c r="T93" s="8">
        <v>0</v>
      </c>
      <c r="U93" s="8">
        <v>0</v>
      </c>
      <c r="V93" s="8">
        <v>0</v>
      </c>
      <c r="W93" s="8">
        <v>0</v>
      </c>
      <c r="X93" s="8">
        <v>0</v>
      </c>
      <c r="Y93" s="8">
        <v>1</v>
      </c>
      <c r="Z93" s="8">
        <v>0</v>
      </c>
      <c r="AA93" s="6" t="s">
        <v>27</v>
      </c>
      <c r="AB93" s="23" t="s">
        <v>36</v>
      </c>
      <c r="AC93" s="6" t="s">
        <v>28</v>
      </c>
    </row>
    <row r="94" spans="1:29" ht="36">
      <c r="A94" s="6" t="s">
        <v>18</v>
      </c>
      <c r="B94" s="6" t="s">
        <v>19</v>
      </c>
      <c r="C94" s="6" t="s">
        <v>20</v>
      </c>
      <c r="D94" s="6" t="s">
        <v>21</v>
      </c>
      <c r="E94" s="6" t="s">
        <v>22</v>
      </c>
      <c r="F94" s="9" t="s">
        <v>23</v>
      </c>
      <c r="G94" s="6" t="s">
        <v>24</v>
      </c>
      <c r="H94" s="6" t="s">
        <v>15</v>
      </c>
      <c r="I94" s="6" t="s">
        <v>16</v>
      </c>
      <c r="J94" s="6" t="s">
        <v>17</v>
      </c>
      <c r="K94" s="13" t="s">
        <v>25</v>
      </c>
      <c r="L94" s="11">
        <v>0</v>
      </c>
      <c r="M94" s="11">
        <v>0</v>
      </c>
      <c r="N94" s="11">
        <v>1</v>
      </c>
      <c r="O94" s="11">
        <v>0</v>
      </c>
      <c r="P94" s="8">
        <v>0</v>
      </c>
      <c r="Q94" s="8">
        <v>0</v>
      </c>
      <c r="R94" s="8">
        <v>1</v>
      </c>
      <c r="S94" s="8" t="s">
        <v>26</v>
      </c>
      <c r="T94" s="8">
        <v>0</v>
      </c>
      <c r="U94" s="8">
        <v>0</v>
      </c>
      <c r="V94" s="8">
        <v>0</v>
      </c>
      <c r="W94" s="8">
        <v>0</v>
      </c>
      <c r="X94" s="8">
        <v>0</v>
      </c>
      <c r="Y94" s="8">
        <v>1</v>
      </c>
      <c r="Z94" s="8">
        <v>0</v>
      </c>
      <c r="AA94" s="6" t="s">
        <v>27</v>
      </c>
      <c r="AB94" s="6" t="s">
        <v>27</v>
      </c>
      <c r="AC94" s="6" t="s">
        <v>28</v>
      </c>
    </row>
    <row r="95" spans="1:29" s="23" customFormat="1" ht="12">
      <c r="A95" s="37" t="s">
        <v>18</v>
      </c>
      <c r="B95" s="37" t="s">
        <v>29</v>
      </c>
      <c r="C95" s="37" t="s">
        <v>93</v>
      </c>
      <c r="D95" s="37" t="s">
        <v>373</v>
      </c>
      <c r="E95" s="14" t="s">
        <v>22</v>
      </c>
      <c r="F95" s="32" t="s">
        <v>60</v>
      </c>
      <c r="G95" s="37"/>
      <c r="H95" s="37" t="s">
        <v>15</v>
      </c>
      <c r="I95" s="37" t="s">
        <v>16</v>
      </c>
      <c r="J95" s="37" t="s">
        <v>17</v>
      </c>
      <c r="K95" s="33" t="s">
        <v>374</v>
      </c>
      <c r="L95" s="11">
        <v>0</v>
      </c>
      <c r="M95" s="11">
        <v>0</v>
      </c>
      <c r="N95" s="11">
        <v>0</v>
      </c>
      <c r="O95" s="11">
        <v>1</v>
      </c>
      <c r="P95" s="8">
        <v>0</v>
      </c>
      <c r="Q95" s="8">
        <v>0</v>
      </c>
      <c r="R95" s="8">
        <v>1</v>
      </c>
      <c r="S95" s="33" t="s">
        <v>375</v>
      </c>
      <c r="T95" s="8">
        <v>0</v>
      </c>
      <c r="U95" s="8">
        <v>0</v>
      </c>
      <c r="V95" s="8">
        <v>0</v>
      </c>
      <c r="W95" s="8">
        <v>0</v>
      </c>
      <c r="X95" s="8">
        <v>0</v>
      </c>
      <c r="Y95" s="8">
        <v>1</v>
      </c>
      <c r="Z95" s="8">
        <v>1</v>
      </c>
      <c r="AA95" s="37" t="s">
        <v>27</v>
      </c>
      <c r="AB95" s="6" t="s">
        <v>27</v>
      </c>
      <c r="AC95" s="37" t="s">
        <v>41</v>
      </c>
    </row>
    <row r="96" spans="1:29" s="23" customFormat="1" ht="12">
      <c r="A96" s="37" t="s">
        <v>18</v>
      </c>
      <c r="B96" s="37" t="s">
        <v>19</v>
      </c>
      <c r="C96" s="37" t="s">
        <v>93</v>
      </c>
      <c r="D96" s="37" t="s">
        <v>370</v>
      </c>
      <c r="E96" s="14" t="s">
        <v>32</v>
      </c>
      <c r="F96" s="37" t="s">
        <v>38</v>
      </c>
      <c r="G96" s="37" t="s">
        <v>24</v>
      </c>
      <c r="H96" s="37"/>
      <c r="I96" s="37" t="s">
        <v>16</v>
      </c>
      <c r="J96" s="37"/>
      <c r="K96" s="33" t="s">
        <v>371</v>
      </c>
      <c r="L96" s="11">
        <v>1</v>
      </c>
      <c r="M96" s="11">
        <v>0</v>
      </c>
      <c r="N96" s="11">
        <v>0</v>
      </c>
      <c r="O96" s="11">
        <v>0</v>
      </c>
      <c r="P96" s="8">
        <v>0</v>
      </c>
      <c r="Q96" s="8">
        <v>0</v>
      </c>
      <c r="R96" s="8">
        <v>0</v>
      </c>
      <c r="S96" s="33" t="s">
        <v>372</v>
      </c>
      <c r="T96" s="8">
        <v>1</v>
      </c>
      <c r="U96" s="8">
        <v>0</v>
      </c>
      <c r="V96" s="8">
        <v>0</v>
      </c>
      <c r="W96" s="8">
        <v>0</v>
      </c>
      <c r="X96" s="8">
        <v>0</v>
      </c>
      <c r="Y96" s="8">
        <v>0</v>
      </c>
      <c r="Z96" s="8">
        <v>0</v>
      </c>
      <c r="AA96" s="37" t="s">
        <v>36</v>
      </c>
      <c r="AB96" s="23" t="s">
        <v>36</v>
      </c>
      <c r="AC96" s="37" t="s">
        <v>41</v>
      </c>
    </row>
    <row r="97" spans="1:29" s="23" customFormat="1" ht="12">
      <c r="A97" s="35" t="s">
        <v>314</v>
      </c>
      <c r="B97" s="37" t="s">
        <v>29</v>
      </c>
      <c r="C97" s="37" t="s">
        <v>106</v>
      </c>
      <c r="D97" s="37" t="s">
        <v>367</v>
      </c>
      <c r="E97" s="14" t="s">
        <v>68</v>
      </c>
      <c r="F97" s="37" t="s">
        <v>60</v>
      </c>
      <c r="G97" s="37" t="s">
        <v>24</v>
      </c>
      <c r="H97" s="37" t="s">
        <v>15</v>
      </c>
      <c r="I97" s="37" t="s">
        <v>16</v>
      </c>
      <c r="J97" s="37" t="s">
        <v>17</v>
      </c>
      <c r="K97" s="33" t="s">
        <v>368</v>
      </c>
      <c r="L97" s="11">
        <v>0</v>
      </c>
      <c r="M97" s="11">
        <v>0</v>
      </c>
      <c r="N97" s="11">
        <v>0</v>
      </c>
      <c r="O97" s="11">
        <v>1</v>
      </c>
      <c r="P97" s="8">
        <v>0</v>
      </c>
      <c r="Q97" s="8">
        <v>0</v>
      </c>
      <c r="R97" s="8">
        <v>1</v>
      </c>
      <c r="S97" s="33" t="s">
        <v>369</v>
      </c>
      <c r="T97" s="8">
        <v>0</v>
      </c>
      <c r="U97" s="8">
        <v>0</v>
      </c>
      <c r="V97" s="8">
        <v>0</v>
      </c>
      <c r="W97" s="8">
        <v>0</v>
      </c>
      <c r="X97" s="8">
        <v>0</v>
      </c>
      <c r="Y97" s="8">
        <v>1</v>
      </c>
      <c r="Z97" s="8">
        <v>0</v>
      </c>
      <c r="AA97" s="37" t="s">
        <v>27</v>
      </c>
      <c r="AB97" s="6" t="s">
        <v>27</v>
      </c>
      <c r="AC97" s="37" t="s">
        <v>41</v>
      </c>
    </row>
    <row r="98" spans="1:29" s="23" customFormat="1" ht="36">
      <c r="A98" s="37" t="s">
        <v>18</v>
      </c>
      <c r="B98" s="37" t="s">
        <v>29</v>
      </c>
      <c r="C98" s="37" t="s">
        <v>45</v>
      </c>
      <c r="D98" s="37" t="s">
        <v>364</v>
      </c>
      <c r="E98" s="14" t="s">
        <v>59</v>
      </c>
      <c r="F98" s="37" t="s">
        <v>60</v>
      </c>
      <c r="G98" s="37"/>
      <c r="H98" s="37" t="s">
        <v>15</v>
      </c>
      <c r="I98" s="37" t="s">
        <v>16</v>
      </c>
      <c r="J98" s="37" t="s">
        <v>17</v>
      </c>
      <c r="K98" s="33" t="s">
        <v>365</v>
      </c>
      <c r="L98" s="11">
        <v>0</v>
      </c>
      <c r="M98" s="11">
        <v>1</v>
      </c>
      <c r="N98" s="11">
        <v>0</v>
      </c>
      <c r="O98" s="11">
        <v>0</v>
      </c>
      <c r="P98" s="8">
        <v>1</v>
      </c>
      <c r="Q98" s="8">
        <v>0</v>
      </c>
      <c r="R98" s="8">
        <v>1</v>
      </c>
      <c r="S98" s="33" t="s">
        <v>366</v>
      </c>
      <c r="T98" s="8">
        <v>0</v>
      </c>
      <c r="U98" s="8">
        <v>0</v>
      </c>
      <c r="V98" s="8">
        <v>0</v>
      </c>
      <c r="W98" s="8">
        <v>1</v>
      </c>
      <c r="X98" s="8">
        <v>1</v>
      </c>
      <c r="Y98" s="8">
        <v>1</v>
      </c>
      <c r="Z98" s="8">
        <v>0</v>
      </c>
      <c r="AA98" s="37" t="s">
        <v>27</v>
      </c>
      <c r="AB98" s="6" t="s">
        <v>27</v>
      </c>
      <c r="AC98" s="37" t="s">
        <v>28</v>
      </c>
    </row>
    <row r="99" spans="1:29" s="23" customFormat="1" ht="12">
      <c r="A99" s="31" t="s">
        <v>314</v>
      </c>
      <c r="C99" s="23" t="s">
        <v>45</v>
      </c>
      <c r="D99" s="23" t="s">
        <v>361</v>
      </c>
      <c r="E99" s="14" t="s">
        <v>59</v>
      </c>
      <c r="F99" s="23" t="s">
        <v>60</v>
      </c>
      <c r="H99" s="23" t="s">
        <v>15</v>
      </c>
      <c r="I99" s="23" t="s">
        <v>16</v>
      </c>
      <c r="K99" t="s">
        <v>362</v>
      </c>
      <c r="L99" s="11">
        <v>0</v>
      </c>
      <c r="M99" s="11">
        <v>0</v>
      </c>
      <c r="N99" s="11">
        <v>0</v>
      </c>
      <c r="O99" s="11">
        <v>0</v>
      </c>
      <c r="P99" s="8">
        <v>0</v>
      </c>
      <c r="Q99" s="8">
        <v>1</v>
      </c>
      <c r="R99" s="8">
        <v>0</v>
      </c>
      <c r="S99" t="s">
        <v>363</v>
      </c>
      <c r="T99" s="8">
        <v>0</v>
      </c>
      <c r="U99" s="8">
        <v>0</v>
      </c>
      <c r="V99" s="8">
        <v>0</v>
      </c>
      <c r="W99" s="8">
        <v>0</v>
      </c>
      <c r="X99" s="8">
        <v>0</v>
      </c>
      <c r="Y99" s="8">
        <v>0</v>
      </c>
      <c r="Z99" s="8">
        <v>1</v>
      </c>
      <c r="AA99" s="23" t="s">
        <v>27</v>
      </c>
      <c r="AB99" s="23" t="s">
        <v>36</v>
      </c>
      <c r="AC99" s="23" t="s">
        <v>28</v>
      </c>
    </row>
    <row r="100" spans="1:29" s="23" customFormat="1" ht="24">
      <c r="A100" s="31" t="s">
        <v>314</v>
      </c>
      <c r="C100" s="23" t="s">
        <v>93</v>
      </c>
      <c r="D100" s="23" t="s">
        <v>358</v>
      </c>
      <c r="E100" s="14" t="s">
        <v>59</v>
      </c>
      <c r="F100" s="23" t="s">
        <v>55</v>
      </c>
      <c r="G100" s="23" t="s">
        <v>24</v>
      </c>
      <c r="H100" s="23" t="s">
        <v>15</v>
      </c>
      <c r="I100" s="23" t="s">
        <v>16</v>
      </c>
      <c r="J100" s="23" t="s">
        <v>17</v>
      </c>
      <c r="K100" t="s">
        <v>359</v>
      </c>
      <c r="L100" s="11">
        <v>0</v>
      </c>
      <c r="M100" s="11">
        <v>0</v>
      </c>
      <c r="N100" s="11">
        <v>1</v>
      </c>
      <c r="O100" s="11">
        <v>0</v>
      </c>
      <c r="P100" s="8">
        <v>0</v>
      </c>
      <c r="Q100" s="8">
        <v>0</v>
      </c>
      <c r="R100" s="8">
        <v>0</v>
      </c>
      <c r="S100" t="s">
        <v>360</v>
      </c>
      <c r="T100" s="8">
        <v>0</v>
      </c>
      <c r="U100" s="8">
        <v>0</v>
      </c>
      <c r="V100" s="8">
        <v>0</v>
      </c>
      <c r="W100" s="8">
        <v>0</v>
      </c>
      <c r="X100" s="8">
        <v>0</v>
      </c>
      <c r="Y100" s="8">
        <v>1</v>
      </c>
      <c r="Z100" s="8">
        <v>0</v>
      </c>
      <c r="AA100" s="23" t="s">
        <v>27</v>
      </c>
      <c r="AB100" s="6" t="s">
        <v>27</v>
      </c>
      <c r="AC100" s="23" t="s">
        <v>41</v>
      </c>
    </row>
    <row r="101" spans="1:29" s="23" customFormat="1" ht="12">
      <c r="A101" s="35" t="s">
        <v>314</v>
      </c>
      <c r="B101" s="37" t="s">
        <v>29</v>
      </c>
      <c r="C101" s="37" t="s">
        <v>45</v>
      </c>
      <c r="D101" s="37" t="s">
        <v>355</v>
      </c>
      <c r="E101" s="14" t="s">
        <v>68</v>
      </c>
      <c r="F101" s="37" t="s">
        <v>221</v>
      </c>
      <c r="G101" s="37" t="s">
        <v>24</v>
      </c>
      <c r="H101" s="37" t="s">
        <v>15</v>
      </c>
      <c r="I101" s="37" t="s">
        <v>16</v>
      </c>
      <c r="J101" s="37" t="s">
        <v>17</v>
      </c>
      <c r="K101" s="33" t="s">
        <v>356</v>
      </c>
      <c r="L101" s="11">
        <v>0</v>
      </c>
      <c r="M101" s="11">
        <v>0</v>
      </c>
      <c r="N101" s="11">
        <v>1</v>
      </c>
      <c r="O101" s="11">
        <v>0</v>
      </c>
      <c r="P101" s="8">
        <v>0</v>
      </c>
      <c r="Q101" s="8">
        <v>0</v>
      </c>
      <c r="R101" s="8">
        <v>0</v>
      </c>
      <c r="S101" s="33" t="s">
        <v>357</v>
      </c>
      <c r="T101" s="8">
        <v>0</v>
      </c>
      <c r="U101" s="8">
        <v>0</v>
      </c>
      <c r="V101" s="8">
        <v>0</v>
      </c>
      <c r="W101" s="8">
        <v>0</v>
      </c>
      <c r="X101" s="8">
        <v>0</v>
      </c>
      <c r="Y101" s="8">
        <v>1</v>
      </c>
      <c r="Z101" s="8">
        <v>0</v>
      </c>
      <c r="AA101" s="37" t="s">
        <v>27</v>
      </c>
      <c r="AB101" s="23" t="s">
        <v>36</v>
      </c>
      <c r="AC101" s="37" t="s">
        <v>41</v>
      </c>
    </row>
    <row r="102" spans="1:29" s="23" customFormat="1" ht="60">
      <c r="A102" s="31" t="s">
        <v>314</v>
      </c>
      <c r="C102" s="23" t="s">
        <v>30</v>
      </c>
      <c r="D102" s="23" t="s">
        <v>328</v>
      </c>
      <c r="E102" s="14" t="s">
        <v>68</v>
      </c>
      <c r="F102" s="23" t="s">
        <v>33</v>
      </c>
      <c r="G102" s="23" t="s">
        <v>24</v>
      </c>
      <c r="H102" s="23" t="s">
        <v>15</v>
      </c>
      <c r="I102" s="23" t="s">
        <v>16</v>
      </c>
      <c r="J102" s="23" t="s">
        <v>17</v>
      </c>
      <c r="K102" t="s">
        <v>353</v>
      </c>
      <c r="L102" s="11">
        <v>0</v>
      </c>
      <c r="M102" s="11">
        <v>0</v>
      </c>
      <c r="N102" s="11">
        <v>0</v>
      </c>
      <c r="O102" s="11">
        <v>0</v>
      </c>
      <c r="P102" s="8">
        <v>0</v>
      </c>
      <c r="Q102" s="8">
        <v>0</v>
      </c>
      <c r="R102" s="8">
        <v>1</v>
      </c>
      <c r="S102" t="s">
        <v>354</v>
      </c>
      <c r="T102" s="8">
        <v>0</v>
      </c>
      <c r="U102" s="8">
        <v>0</v>
      </c>
      <c r="V102" s="8">
        <v>1</v>
      </c>
      <c r="W102" s="8">
        <v>0</v>
      </c>
      <c r="X102" s="8">
        <v>0</v>
      </c>
      <c r="Y102" s="8">
        <v>0</v>
      </c>
      <c r="Z102" s="8">
        <v>0</v>
      </c>
      <c r="AA102" s="23" t="s">
        <v>27</v>
      </c>
      <c r="AB102" s="6" t="s">
        <v>27</v>
      </c>
      <c r="AC102" s="23">
        <v>0</v>
      </c>
    </row>
    <row r="103" spans="1:29" s="23" customFormat="1" ht="36">
      <c r="A103" s="37" t="s">
        <v>18</v>
      </c>
      <c r="B103" s="37" t="s">
        <v>29</v>
      </c>
      <c r="C103" s="37" t="s">
        <v>93</v>
      </c>
      <c r="D103" s="37" t="s">
        <v>350</v>
      </c>
      <c r="E103" s="14" t="s">
        <v>32</v>
      </c>
      <c r="F103" s="37" t="s">
        <v>33</v>
      </c>
      <c r="G103" s="37" t="s">
        <v>24</v>
      </c>
      <c r="H103" s="37"/>
      <c r="I103" s="37"/>
      <c r="J103" s="37" t="s">
        <v>17</v>
      </c>
      <c r="K103" s="33" t="s">
        <v>351</v>
      </c>
      <c r="L103" s="11">
        <v>0</v>
      </c>
      <c r="M103" s="11">
        <v>0</v>
      </c>
      <c r="N103" s="11">
        <v>1</v>
      </c>
      <c r="O103" s="11">
        <v>0</v>
      </c>
      <c r="P103" s="8">
        <v>0</v>
      </c>
      <c r="Q103" s="8">
        <v>0</v>
      </c>
      <c r="R103" s="8">
        <v>1</v>
      </c>
      <c r="S103" s="33" t="s">
        <v>352</v>
      </c>
      <c r="T103" s="8">
        <v>0</v>
      </c>
      <c r="U103" s="8">
        <v>0</v>
      </c>
      <c r="V103" s="8">
        <v>0</v>
      </c>
      <c r="W103" s="8">
        <v>0</v>
      </c>
      <c r="X103" s="8">
        <v>0</v>
      </c>
      <c r="Y103" s="8">
        <v>1</v>
      </c>
      <c r="Z103" s="8">
        <v>0</v>
      </c>
      <c r="AA103" s="37" t="s">
        <v>27</v>
      </c>
      <c r="AB103" s="6" t="s">
        <v>27</v>
      </c>
      <c r="AC103" s="37" t="s">
        <v>41</v>
      </c>
    </row>
    <row r="104" spans="1:29" s="23" customFormat="1" ht="12">
      <c r="A104" s="37" t="s">
        <v>18</v>
      </c>
      <c r="B104" s="37" t="s">
        <v>29</v>
      </c>
      <c r="C104" s="37" t="s">
        <v>30</v>
      </c>
      <c r="D104" s="37" t="s">
        <v>347</v>
      </c>
      <c r="E104" s="14" t="s">
        <v>22</v>
      </c>
      <c r="F104" s="37" t="s">
        <v>221</v>
      </c>
      <c r="G104" s="37" t="s">
        <v>24</v>
      </c>
      <c r="H104" s="37"/>
      <c r="I104" s="37"/>
      <c r="J104" s="37" t="s">
        <v>17</v>
      </c>
      <c r="K104" s="33" t="s">
        <v>348</v>
      </c>
      <c r="L104" s="11">
        <v>0</v>
      </c>
      <c r="M104" s="11">
        <v>1</v>
      </c>
      <c r="N104" s="11">
        <v>0</v>
      </c>
      <c r="O104" s="11">
        <v>0</v>
      </c>
      <c r="P104" s="8">
        <v>0</v>
      </c>
      <c r="Q104" s="8">
        <v>0</v>
      </c>
      <c r="R104" s="8">
        <v>0</v>
      </c>
      <c r="S104" s="33" t="s">
        <v>349</v>
      </c>
      <c r="T104" s="8">
        <v>0</v>
      </c>
      <c r="U104" s="8">
        <v>0</v>
      </c>
      <c r="V104" s="8">
        <v>0</v>
      </c>
      <c r="W104" s="8">
        <v>0</v>
      </c>
      <c r="X104" s="8">
        <v>0</v>
      </c>
      <c r="Y104" s="8">
        <v>1</v>
      </c>
      <c r="Z104" s="8">
        <v>0</v>
      </c>
      <c r="AA104" s="37" t="s">
        <v>27</v>
      </c>
      <c r="AB104" s="6" t="s">
        <v>27</v>
      </c>
      <c r="AC104" s="37" t="s">
        <v>28</v>
      </c>
    </row>
    <row r="105" spans="1:29" s="23" customFormat="1" ht="24">
      <c r="A105" s="37" t="s">
        <v>18</v>
      </c>
      <c r="B105" s="37" t="s">
        <v>29</v>
      </c>
      <c r="C105" s="37" t="s">
        <v>30</v>
      </c>
      <c r="D105" s="37" t="s">
        <v>328</v>
      </c>
      <c r="E105" s="14" t="s">
        <v>68</v>
      </c>
      <c r="F105" s="37" t="s">
        <v>33</v>
      </c>
      <c r="G105" s="37" t="s">
        <v>24</v>
      </c>
      <c r="H105" s="37"/>
      <c r="I105" s="37" t="s">
        <v>16</v>
      </c>
      <c r="J105" s="37"/>
      <c r="K105" s="33" t="s">
        <v>345</v>
      </c>
      <c r="L105" s="11">
        <v>0</v>
      </c>
      <c r="M105" s="11">
        <v>1</v>
      </c>
      <c r="N105" s="11">
        <v>0</v>
      </c>
      <c r="O105" s="11">
        <v>0</v>
      </c>
      <c r="P105" s="8">
        <v>0</v>
      </c>
      <c r="Q105" s="8">
        <v>0</v>
      </c>
      <c r="R105" s="8">
        <v>0</v>
      </c>
      <c r="S105" s="38" t="s">
        <v>346</v>
      </c>
      <c r="T105" s="8">
        <v>0</v>
      </c>
      <c r="U105" s="8">
        <v>0</v>
      </c>
      <c r="V105" s="8">
        <v>1</v>
      </c>
      <c r="W105" s="8">
        <v>0</v>
      </c>
      <c r="X105" s="8">
        <v>0</v>
      </c>
      <c r="Y105" s="8">
        <v>0</v>
      </c>
      <c r="Z105" s="8">
        <v>1</v>
      </c>
      <c r="AA105" s="37" t="s">
        <v>27</v>
      </c>
      <c r="AB105" s="23" t="s">
        <v>36</v>
      </c>
      <c r="AC105" s="37" t="s">
        <v>41</v>
      </c>
    </row>
    <row r="106" spans="1:29" s="23" customFormat="1" ht="12">
      <c r="A106" s="37" t="s">
        <v>18</v>
      </c>
      <c r="B106" s="37" t="s">
        <v>29</v>
      </c>
      <c r="C106" s="37" t="s">
        <v>45</v>
      </c>
      <c r="D106" s="37" t="s">
        <v>342</v>
      </c>
      <c r="E106" s="14" t="s">
        <v>22</v>
      </c>
      <c r="F106" s="37" t="s">
        <v>221</v>
      </c>
      <c r="G106" s="37" t="s">
        <v>24</v>
      </c>
      <c r="H106" s="37"/>
      <c r="I106" s="37"/>
      <c r="J106" s="37"/>
      <c r="K106" s="33" t="s">
        <v>343</v>
      </c>
      <c r="L106" s="11">
        <v>0</v>
      </c>
      <c r="M106" s="11">
        <v>0</v>
      </c>
      <c r="N106" s="11">
        <v>0</v>
      </c>
      <c r="O106" s="11">
        <v>1</v>
      </c>
      <c r="P106" s="8">
        <v>0</v>
      </c>
      <c r="Q106" s="8">
        <v>0</v>
      </c>
      <c r="R106" s="8">
        <v>0</v>
      </c>
      <c r="S106" s="33" t="s">
        <v>344</v>
      </c>
      <c r="T106" s="8">
        <v>0</v>
      </c>
      <c r="U106" s="8">
        <v>0</v>
      </c>
      <c r="V106" s="8">
        <v>0</v>
      </c>
      <c r="W106" s="8">
        <v>0</v>
      </c>
      <c r="X106" s="8">
        <v>0</v>
      </c>
      <c r="Y106" s="8">
        <v>1</v>
      </c>
      <c r="Z106" s="8">
        <v>0</v>
      </c>
      <c r="AA106" s="37" t="s">
        <v>27</v>
      </c>
      <c r="AB106" s="6" t="s">
        <v>27</v>
      </c>
      <c r="AC106" s="37" t="s">
        <v>41</v>
      </c>
    </row>
    <row r="107" spans="1:29" s="23" customFormat="1" ht="12">
      <c r="A107" s="35" t="s">
        <v>314</v>
      </c>
      <c r="B107" s="37" t="s">
        <v>19</v>
      </c>
      <c r="C107" s="37" t="s">
        <v>129</v>
      </c>
      <c r="D107" s="37" t="s">
        <v>340</v>
      </c>
      <c r="E107" s="14" t="s">
        <v>68</v>
      </c>
      <c r="F107" s="37" t="s">
        <v>55</v>
      </c>
      <c r="G107" s="37"/>
      <c r="H107" s="37"/>
      <c r="I107" s="37" t="s">
        <v>16</v>
      </c>
      <c r="J107" s="37"/>
      <c r="K107" s="33" t="s">
        <v>341</v>
      </c>
      <c r="L107" s="11">
        <v>0</v>
      </c>
      <c r="M107" s="11">
        <v>0</v>
      </c>
      <c r="N107" s="11">
        <v>0</v>
      </c>
      <c r="O107" s="11">
        <v>0</v>
      </c>
      <c r="P107" s="8">
        <v>0</v>
      </c>
      <c r="Q107" s="8">
        <v>0</v>
      </c>
      <c r="R107" s="8">
        <v>1</v>
      </c>
      <c r="S107" s="33" t="s">
        <v>341</v>
      </c>
      <c r="T107" s="8">
        <v>1</v>
      </c>
      <c r="U107" s="8">
        <v>0</v>
      </c>
      <c r="V107" s="8">
        <v>0</v>
      </c>
      <c r="W107" s="8">
        <v>0</v>
      </c>
      <c r="X107" s="8">
        <v>0</v>
      </c>
      <c r="Y107" s="8">
        <v>0</v>
      </c>
      <c r="Z107" s="8">
        <v>0</v>
      </c>
      <c r="AA107" s="37" t="s">
        <v>27</v>
      </c>
      <c r="AB107" s="6" t="s">
        <v>27</v>
      </c>
      <c r="AC107" s="37">
        <v>0</v>
      </c>
    </row>
    <row r="108" spans="1:29" s="23" customFormat="1" ht="24">
      <c r="A108" s="37" t="s">
        <v>18</v>
      </c>
      <c r="B108" s="37" t="s">
        <v>29</v>
      </c>
      <c r="C108" s="37" t="s">
        <v>30</v>
      </c>
      <c r="D108" s="37" t="s">
        <v>337</v>
      </c>
      <c r="E108" s="14" t="s">
        <v>32</v>
      </c>
      <c r="F108" s="37" t="s">
        <v>38</v>
      </c>
      <c r="G108" s="37" t="s">
        <v>24</v>
      </c>
      <c r="H108" s="37"/>
      <c r="I108" s="37"/>
      <c r="J108" s="37"/>
      <c r="K108" s="33" t="s">
        <v>338</v>
      </c>
      <c r="L108" s="11">
        <v>0</v>
      </c>
      <c r="M108" s="11">
        <v>0</v>
      </c>
      <c r="N108" s="11">
        <v>0</v>
      </c>
      <c r="O108" s="11">
        <v>1</v>
      </c>
      <c r="P108" s="8">
        <v>0</v>
      </c>
      <c r="Q108" s="8">
        <v>0</v>
      </c>
      <c r="R108" s="8">
        <v>0</v>
      </c>
      <c r="S108" s="33" t="s">
        <v>339</v>
      </c>
      <c r="T108" s="8">
        <v>0</v>
      </c>
      <c r="U108" s="8">
        <v>0</v>
      </c>
      <c r="V108" s="8">
        <v>0</v>
      </c>
      <c r="W108" s="8">
        <v>0</v>
      </c>
      <c r="X108" s="8">
        <v>0</v>
      </c>
      <c r="Y108" s="8">
        <v>1</v>
      </c>
      <c r="Z108" s="8">
        <v>1</v>
      </c>
      <c r="AA108" s="37" t="s">
        <v>27</v>
      </c>
      <c r="AB108" s="23" t="s">
        <v>36</v>
      </c>
      <c r="AC108" s="37" t="s">
        <v>28</v>
      </c>
    </row>
    <row r="109" spans="1:29" s="23" customFormat="1" ht="12">
      <c r="A109" s="31" t="s">
        <v>314</v>
      </c>
      <c r="C109" s="23" t="s">
        <v>93</v>
      </c>
      <c r="D109" s="23" t="s">
        <v>334</v>
      </c>
      <c r="E109" s="14" t="s">
        <v>47</v>
      </c>
      <c r="F109" s="23" t="s">
        <v>38</v>
      </c>
      <c r="G109" s="23" t="s">
        <v>24</v>
      </c>
      <c r="I109" s="23" t="s">
        <v>16</v>
      </c>
      <c r="K109" t="s">
        <v>335</v>
      </c>
      <c r="L109" s="11">
        <v>0</v>
      </c>
      <c r="M109" s="11">
        <v>1</v>
      </c>
      <c r="N109" s="11">
        <v>0</v>
      </c>
      <c r="O109" s="11">
        <v>0</v>
      </c>
      <c r="P109" s="8">
        <v>0</v>
      </c>
      <c r="Q109" s="8">
        <v>0</v>
      </c>
      <c r="R109" s="8">
        <v>0</v>
      </c>
      <c r="S109" t="s">
        <v>336</v>
      </c>
      <c r="T109" s="8">
        <v>0</v>
      </c>
      <c r="U109" s="8">
        <v>0</v>
      </c>
      <c r="V109" s="8">
        <v>0</v>
      </c>
      <c r="W109" s="8">
        <v>0</v>
      </c>
      <c r="X109" s="8">
        <v>1</v>
      </c>
      <c r="Y109" s="8">
        <v>0</v>
      </c>
      <c r="Z109" s="8">
        <v>0</v>
      </c>
      <c r="AA109" s="23" t="s">
        <v>36</v>
      </c>
      <c r="AB109" s="6" t="s">
        <v>27</v>
      </c>
      <c r="AC109" s="23" t="s">
        <v>41</v>
      </c>
    </row>
    <row r="110" spans="1:29" s="23" customFormat="1" ht="12">
      <c r="A110" s="31" t="s">
        <v>314</v>
      </c>
      <c r="C110" s="23" t="s">
        <v>20</v>
      </c>
      <c r="D110" s="23" t="s">
        <v>331</v>
      </c>
      <c r="E110" s="14" t="s">
        <v>68</v>
      </c>
      <c r="F110" s="23" t="s">
        <v>38</v>
      </c>
      <c r="G110" s="23" t="s">
        <v>24</v>
      </c>
      <c r="H110" s="23" t="s">
        <v>15</v>
      </c>
      <c r="K110" t="s">
        <v>332</v>
      </c>
      <c r="L110" s="11">
        <v>0</v>
      </c>
      <c r="M110" s="11">
        <v>0</v>
      </c>
      <c r="N110" s="11">
        <v>0</v>
      </c>
      <c r="O110" s="11">
        <v>1</v>
      </c>
      <c r="P110" s="8">
        <v>0</v>
      </c>
      <c r="Q110" s="8">
        <v>0</v>
      </c>
      <c r="R110" s="8">
        <v>0</v>
      </c>
      <c r="S110" t="s">
        <v>333</v>
      </c>
      <c r="T110" s="8">
        <v>0</v>
      </c>
      <c r="U110" s="8">
        <v>0</v>
      </c>
      <c r="V110" s="8">
        <v>0</v>
      </c>
      <c r="W110" s="8">
        <v>0</v>
      </c>
      <c r="X110" s="8">
        <v>0</v>
      </c>
      <c r="Y110" s="8">
        <v>0</v>
      </c>
      <c r="Z110" s="8">
        <v>1</v>
      </c>
      <c r="AA110" s="23" t="s">
        <v>36</v>
      </c>
      <c r="AB110" s="23" t="s">
        <v>36</v>
      </c>
      <c r="AC110" s="23">
        <v>0</v>
      </c>
    </row>
    <row r="111" spans="1:29" s="23" customFormat="1" ht="24">
      <c r="A111" s="31" t="s">
        <v>314</v>
      </c>
      <c r="C111" s="23" t="s">
        <v>30</v>
      </c>
      <c r="D111" s="23" t="s">
        <v>328</v>
      </c>
      <c r="E111" s="14" t="s">
        <v>68</v>
      </c>
      <c r="F111" s="34" t="s">
        <v>23</v>
      </c>
      <c r="G111" s="23" t="s">
        <v>24</v>
      </c>
      <c r="H111" s="23" t="s">
        <v>15</v>
      </c>
      <c r="I111" s="23" t="s">
        <v>16</v>
      </c>
      <c r="K111" t="s">
        <v>329</v>
      </c>
      <c r="L111" s="11">
        <v>1</v>
      </c>
      <c r="M111" s="11">
        <v>0</v>
      </c>
      <c r="N111" s="11">
        <v>0</v>
      </c>
      <c r="O111" s="11">
        <v>0</v>
      </c>
      <c r="P111" s="8">
        <v>0</v>
      </c>
      <c r="Q111" s="8">
        <v>0</v>
      </c>
      <c r="R111" s="8">
        <v>0</v>
      </c>
      <c r="S111" t="s">
        <v>330</v>
      </c>
      <c r="T111" s="8">
        <v>0</v>
      </c>
      <c r="U111" s="8">
        <v>0</v>
      </c>
      <c r="V111" s="8">
        <v>0</v>
      </c>
      <c r="W111" s="8">
        <v>0</v>
      </c>
      <c r="X111" s="8">
        <v>0</v>
      </c>
      <c r="Y111" s="8">
        <v>1</v>
      </c>
      <c r="Z111" s="8">
        <v>0</v>
      </c>
      <c r="AA111" s="23" t="s">
        <v>27</v>
      </c>
      <c r="AB111" s="23" t="s">
        <v>36</v>
      </c>
      <c r="AC111" s="23" t="s">
        <v>28</v>
      </c>
    </row>
    <row r="112" spans="1:29" s="23" customFormat="1" ht="24">
      <c r="A112" s="31" t="s">
        <v>314</v>
      </c>
      <c r="B112" s="23" t="s">
        <v>19</v>
      </c>
      <c r="C112" s="23" t="s">
        <v>93</v>
      </c>
      <c r="D112" s="23" t="s">
        <v>381</v>
      </c>
      <c r="E112" s="36" t="s">
        <v>68</v>
      </c>
      <c r="F112" s="23" t="s">
        <v>33</v>
      </c>
      <c r="I112" s="23" t="s">
        <v>16</v>
      </c>
      <c r="J112" s="23" t="s">
        <v>17</v>
      </c>
      <c r="K112" t="s">
        <v>382</v>
      </c>
      <c r="L112" s="17">
        <v>0</v>
      </c>
      <c r="M112" s="17">
        <v>1</v>
      </c>
      <c r="N112" s="17">
        <v>0</v>
      </c>
      <c r="O112" s="17">
        <v>0</v>
      </c>
      <c r="P112" s="17">
        <v>0</v>
      </c>
      <c r="Q112" s="17">
        <v>0</v>
      </c>
      <c r="R112" s="17">
        <v>1</v>
      </c>
      <c r="S112" t="s">
        <v>383</v>
      </c>
      <c r="T112" s="17">
        <v>0</v>
      </c>
      <c r="U112" s="17">
        <v>0</v>
      </c>
      <c r="V112" s="17">
        <v>0</v>
      </c>
      <c r="W112" s="17">
        <v>0</v>
      </c>
      <c r="X112" s="17">
        <v>0</v>
      </c>
      <c r="Y112" s="17">
        <v>1</v>
      </c>
      <c r="Z112" s="17">
        <v>0</v>
      </c>
      <c r="AA112" s="23" t="s">
        <v>36</v>
      </c>
      <c r="AB112" s="23" t="s">
        <v>36</v>
      </c>
      <c r="AC112" s="23">
        <v>0</v>
      </c>
    </row>
    <row r="113" spans="1:29" s="23" customFormat="1" ht="24">
      <c r="A113" s="31" t="s">
        <v>18</v>
      </c>
      <c r="B113" s="23" t="s">
        <v>29</v>
      </c>
      <c r="C113" s="23" t="s">
        <v>30</v>
      </c>
      <c r="D113" s="23" t="s">
        <v>21</v>
      </c>
      <c r="E113" s="36" t="s">
        <v>22</v>
      </c>
      <c r="F113" s="34" t="s">
        <v>23</v>
      </c>
      <c r="G113" s="23" t="s">
        <v>24</v>
      </c>
      <c r="H113" s="23" t="s">
        <v>15</v>
      </c>
      <c r="I113" s="23" t="s">
        <v>16</v>
      </c>
      <c r="J113" s="23" t="s">
        <v>17</v>
      </c>
      <c r="K113" t="s">
        <v>384</v>
      </c>
      <c r="L113" s="17">
        <v>0</v>
      </c>
      <c r="M113" s="17">
        <v>0</v>
      </c>
      <c r="N113" s="17">
        <v>1</v>
      </c>
      <c r="O113" s="17">
        <v>0</v>
      </c>
      <c r="P113" s="17">
        <v>0</v>
      </c>
      <c r="Q113" s="17">
        <v>0</v>
      </c>
      <c r="R113" s="17">
        <v>0</v>
      </c>
      <c r="S113" t="s">
        <v>385</v>
      </c>
      <c r="T113" s="17">
        <v>1</v>
      </c>
      <c r="U113" s="17">
        <v>0</v>
      </c>
      <c r="V113" s="17">
        <v>0</v>
      </c>
      <c r="W113" s="17">
        <v>0</v>
      </c>
      <c r="X113" s="17">
        <v>0</v>
      </c>
      <c r="Y113" s="17">
        <v>0</v>
      </c>
      <c r="Z113" s="17">
        <v>0</v>
      </c>
      <c r="AA113" s="23" t="s">
        <v>27</v>
      </c>
      <c r="AB113" s="6" t="s">
        <v>27</v>
      </c>
      <c r="AC113" s="23" t="s">
        <v>28</v>
      </c>
    </row>
    <row r="114" spans="1:29" s="23" customFormat="1" ht="12">
      <c r="A114" s="31" t="s">
        <v>314</v>
      </c>
      <c r="B114" s="23" t="s">
        <v>19</v>
      </c>
      <c r="C114" s="23" t="s">
        <v>93</v>
      </c>
      <c r="D114" s="23" t="s">
        <v>386</v>
      </c>
      <c r="E114" s="36" t="s">
        <v>59</v>
      </c>
      <c r="F114" s="23" t="s">
        <v>60</v>
      </c>
      <c r="J114" s="23" t="s">
        <v>17</v>
      </c>
      <c r="K114" t="s">
        <v>387</v>
      </c>
      <c r="L114" s="17">
        <v>0</v>
      </c>
      <c r="M114" s="17">
        <v>0</v>
      </c>
      <c r="N114" s="17">
        <v>0</v>
      </c>
      <c r="O114" s="17">
        <v>0</v>
      </c>
      <c r="P114" s="17">
        <v>1</v>
      </c>
      <c r="Q114" s="17">
        <v>0</v>
      </c>
      <c r="R114" s="17">
        <v>0</v>
      </c>
      <c r="S114" t="s">
        <v>388</v>
      </c>
      <c r="T114" s="17">
        <v>0</v>
      </c>
      <c r="U114" s="17">
        <v>1</v>
      </c>
      <c r="V114" s="17">
        <v>0</v>
      </c>
      <c r="W114" s="17">
        <v>0</v>
      </c>
      <c r="X114" s="17">
        <v>0</v>
      </c>
      <c r="Y114" s="17">
        <v>0</v>
      </c>
      <c r="Z114" s="17">
        <v>0</v>
      </c>
      <c r="AA114" s="23" t="s">
        <v>27</v>
      </c>
      <c r="AB114" s="6" t="s">
        <v>27</v>
      </c>
      <c r="AC114" s="23" t="s">
        <v>41</v>
      </c>
    </row>
    <row r="115" spans="1:29" s="23" customFormat="1" ht="72">
      <c r="A115" s="23" t="s">
        <v>18</v>
      </c>
      <c r="B115" s="23" t="s">
        <v>19</v>
      </c>
      <c r="C115" s="23" t="s">
        <v>30</v>
      </c>
      <c r="D115" s="23" t="s">
        <v>233</v>
      </c>
      <c r="E115" s="39" t="s">
        <v>59</v>
      </c>
      <c r="F115" s="34" t="s">
        <v>23</v>
      </c>
      <c r="G115" s="23" t="s">
        <v>24</v>
      </c>
      <c r="H115" s="23" t="s">
        <v>15</v>
      </c>
      <c r="I115" s="23" t="s">
        <v>16</v>
      </c>
      <c r="J115" s="23" t="s">
        <v>17</v>
      </c>
      <c r="K115" t="s">
        <v>389</v>
      </c>
      <c r="L115" s="17">
        <v>0</v>
      </c>
      <c r="M115" s="17">
        <v>1</v>
      </c>
      <c r="N115" s="17">
        <v>0</v>
      </c>
      <c r="O115" s="17">
        <v>0</v>
      </c>
      <c r="P115" s="17">
        <v>0</v>
      </c>
      <c r="Q115" s="17">
        <v>0</v>
      </c>
      <c r="R115" s="17">
        <v>0</v>
      </c>
      <c r="S115" t="s">
        <v>390</v>
      </c>
      <c r="T115" s="17">
        <v>1</v>
      </c>
      <c r="U115" s="17">
        <v>0</v>
      </c>
      <c r="V115" s="17">
        <v>1</v>
      </c>
      <c r="W115" s="17">
        <v>0</v>
      </c>
      <c r="X115" s="17">
        <v>0</v>
      </c>
      <c r="Y115" s="17">
        <v>0</v>
      </c>
      <c r="Z115" s="17">
        <v>0</v>
      </c>
      <c r="AA115" s="23" t="s">
        <v>27</v>
      </c>
      <c r="AB115" s="6" t="s">
        <v>27</v>
      </c>
      <c r="AC115" s="23" t="s">
        <v>28</v>
      </c>
    </row>
  </sheetData>
  <conditionalFormatting sqref="L4:R435">
    <cfRule type="colorScale" priority="21">
      <colorScale>
        <cfvo type="min"/>
        <cfvo type="num" val="1"/>
        <color theme="0"/>
        <color theme="6"/>
      </colorScale>
    </cfRule>
  </conditionalFormatting>
  <conditionalFormatting sqref="T4:Z115">
    <cfRule type="colorScale" priority="22">
      <colorScale>
        <cfvo type="min"/>
        <cfvo type="num" val="1"/>
        <color theme="0"/>
        <color theme="6"/>
      </colorScale>
    </cfRule>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workbookViewId="0">
      <selection activeCell="E12" sqref="E12"/>
    </sheetView>
  </sheetViews>
  <sheetFormatPr baseColWidth="10" defaultRowHeight="12" x14ac:dyDescent="0"/>
  <cols>
    <col min="1" max="1" width="12.6640625" bestFit="1" customWidth="1"/>
    <col min="2" max="2" width="4.83203125" customWidth="1"/>
    <col min="3" max="4" width="10.5" customWidth="1"/>
    <col min="5" max="5" width="9.5" customWidth="1"/>
    <col min="6" max="7" width="10.5" customWidth="1"/>
    <col min="8" max="8" width="10.1640625" customWidth="1"/>
  </cols>
  <sheetData>
    <row r="3" spans="1:9" ht="24">
      <c r="B3" s="24" t="s">
        <v>377</v>
      </c>
    </row>
    <row r="4" spans="1:9" ht="108">
      <c r="A4" s="24" t="s">
        <v>378</v>
      </c>
      <c r="B4" t="s">
        <v>391</v>
      </c>
      <c r="C4" t="s">
        <v>392</v>
      </c>
      <c r="D4" t="s">
        <v>393</v>
      </c>
      <c r="E4" t="s">
        <v>394</v>
      </c>
      <c r="F4" t="s">
        <v>395</v>
      </c>
      <c r="G4" t="s">
        <v>396</v>
      </c>
      <c r="H4" t="s">
        <v>397</v>
      </c>
    </row>
    <row r="5" spans="1:9">
      <c r="A5" s="27" t="s">
        <v>36</v>
      </c>
      <c r="B5" s="25">
        <v>4</v>
      </c>
      <c r="C5" s="25">
        <v>8</v>
      </c>
      <c r="D5" s="25">
        <v>11</v>
      </c>
      <c r="E5" s="25">
        <v>7</v>
      </c>
      <c r="F5" s="25">
        <v>1</v>
      </c>
      <c r="G5" s="25">
        <v>7</v>
      </c>
      <c r="H5" s="25">
        <v>13</v>
      </c>
    </row>
    <row r="6" spans="1:9">
      <c r="A6" s="27" t="s">
        <v>27</v>
      </c>
      <c r="B6" s="25">
        <v>5</v>
      </c>
      <c r="C6" s="25">
        <v>19</v>
      </c>
      <c r="D6" s="25">
        <v>19</v>
      </c>
      <c r="E6" s="25">
        <v>32</v>
      </c>
      <c r="F6" s="25">
        <v>5</v>
      </c>
      <c r="G6" s="25">
        <v>7</v>
      </c>
      <c r="H6" s="25">
        <v>17</v>
      </c>
    </row>
    <row r="7" spans="1:9">
      <c r="A7" s="27" t="s">
        <v>379</v>
      </c>
      <c r="B7" s="25">
        <v>2</v>
      </c>
      <c r="C7" s="25">
        <v>2</v>
      </c>
      <c r="D7" s="25">
        <v>0</v>
      </c>
      <c r="E7" s="25">
        <v>0</v>
      </c>
      <c r="F7" s="25">
        <v>0</v>
      </c>
      <c r="G7" s="25">
        <v>0</v>
      </c>
      <c r="H7" s="25">
        <v>1</v>
      </c>
    </row>
    <row r="8" spans="1:9">
      <c r="A8" s="27" t="s">
        <v>380</v>
      </c>
      <c r="B8" s="25">
        <v>11</v>
      </c>
      <c r="C8" s="25">
        <v>29</v>
      </c>
      <c r="D8" s="25">
        <v>30</v>
      </c>
      <c r="E8" s="25">
        <v>39</v>
      </c>
      <c r="F8" s="25">
        <v>6</v>
      </c>
      <c r="G8" s="25">
        <v>14</v>
      </c>
      <c r="H8" s="25">
        <v>31</v>
      </c>
    </row>
    <row r="11" spans="1:9" ht="84">
      <c r="A11" s="28" t="s">
        <v>415</v>
      </c>
      <c r="B11" s="26" t="s">
        <v>418</v>
      </c>
      <c r="C11" s="26" t="s">
        <v>419</v>
      </c>
      <c r="D11" s="26" t="s">
        <v>420</v>
      </c>
      <c r="E11" s="26" t="s">
        <v>421</v>
      </c>
      <c r="F11" s="26" t="s">
        <v>422</v>
      </c>
      <c r="G11" s="26" t="s">
        <v>423</v>
      </c>
      <c r="H11" s="26" t="s">
        <v>424</v>
      </c>
    </row>
    <row r="12" spans="1:9">
      <c r="A12" s="29" t="s">
        <v>27</v>
      </c>
      <c r="B12" s="30">
        <f t="shared" ref="B12:H12" si="0">B6/$I12</f>
        <v>4.807692307692308E-2</v>
      </c>
      <c r="C12" s="30">
        <f t="shared" si="0"/>
        <v>0.18269230769230768</v>
      </c>
      <c r="D12" s="30">
        <f t="shared" si="0"/>
        <v>0.18269230769230768</v>
      </c>
      <c r="E12" s="30">
        <f t="shared" si="0"/>
        <v>0.30769230769230771</v>
      </c>
      <c r="F12" s="30">
        <f t="shared" si="0"/>
        <v>4.807692307692308E-2</v>
      </c>
      <c r="G12" s="30">
        <f t="shared" si="0"/>
        <v>6.7307692307692304E-2</v>
      </c>
      <c r="H12" s="30">
        <f t="shared" si="0"/>
        <v>0.16346153846153846</v>
      </c>
      <c r="I12">
        <f>SUM(B6:H6)</f>
        <v>104</v>
      </c>
    </row>
    <row r="13" spans="1:9">
      <c r="A13" s="29" t="s">
        <v>36</v>
      </c>
      <c r="B13" s="30">
        <f>B5/$I13</f>
        <v>7.8431372549019607E-2</v>
      </c>
      <c r="C13" s="30">
        <f t="shared" ref="C13:H13" si="1">C5/$I13</f>
        <v>0.15686274509803921</v>
      </c>
      <c r="D13" s="30">
        <f t="shared" si="1"/>
        <v>0.21568627450980393</v>
      </c>
      <c r="E13" s="30">
        <f t="shared" si="1"/>
        <v>0.13725490196078433</v>
      </c>
      <c r="F13" s="30">
        <f t="shared" si="1"/>
        <v>1.9607843137254902E-2</v>
      </c>
      <c r="G13" s="30">
        <f t="shared" si="1"/>
        <v>0.13725490196078433</v>
      </c>
      <c r="H13" s="30">
        <f t="shared" si="1"/>
        <v>0.25490196078431371</v>
      </c>
      <c r="I13">
        <f>SUM(B5:H5)</f>
        <v>51</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workbookViewId="0">
      <selection activeCell="Q12" sqref="Q12"/>
    </sheetView>
  </sheetViews>
  <sheetFormatPr baseColWidth="10" defaultRowHeight="12" x14ac:dyDescent="0"/>
  <cols>
    <col min="1" max="1" width="8.83203125" customWidth="1"/>
    <col min="2" max="2" width="4.83203125" customWidth="1"/>
    <col min="3" max="3" width="9.33203125" customWidth="1"/>
    <col min="4" max="4" width="9.6640625" customWidth="1"/>
    <col min="5" max="5" width="10.1640625" customWidth="1"/>
    <col min="6" max="6" width="10.6640625" customWidth="1"/>
    <col min="7" max="7" width="9.33203125" customWidth="1"/>
    <col min="8" max="8" width="7.5" customWidth="1"/>
  </cols>
  <sheetData>
    <row r="3" spans="1:9" ht="24">
      <c r="B3" s="24" t="s">
        <v>377</v>
      </c>
    </row>
    <row r="4" spans="1:9" ht="132">
      <c r="A4" s="24" t="s">
        <v>378</v>
      </c>
      <c r="B4" t="s">
        <v>401</v>
      </c>
      <c r="C4" t="s">
        <v>402</v>
      </c>
      <c r="D4" t="s">
        <v>403</v>
      </c>
      <c r="E4" t="s">
        <v>404</v>
      </c>
      <c r="F4" t="s">
        <v>405</v>
      </c>
      <c r="G4" t="s">
        <v>406</v>
      </c>
      <c r="H4" t="s">
        <v>407</v>
      </c>
    </row>
    <row r="5" spans="1:9">
      <c r="A5" s="27" t="s">
        <v>129</v>
      </c>
      <c r="B5" s="25">
        <v>1</v>
      </c>
      <c r="C5" s="25">
        <v>0</v>
      </c>
      <c r="D5" s="25">
        <v>0</v>
      </c>
      <c r="E5" s="25">
        <v>0</v>
      </c>
      <c r="F5" s="25">
        <v>1</v>
      </c>
      <c r="G5" s="25">
        <v>2</v>
      </c>
      <c r="H5" s="25">
        <v>0</v>
      </c>
    </row>
    <row r="6" spans="1:9">
      <c r="A6" s="27" t="s">
        <v>20</v>
      </c>
      <c r="B6" s="25">
        <v>4</v>
      </c>
      <c r="C6" s="25">
        <v>3</v>
      </c>
      <c r="D6" s="25">
        <v>4</v>
      </c>
      <c r="E6" s="25">
        <v>0</v>
      </c>
      <c r="F6" s="25">
        <v>2</v>
      </c>
      <c r="G6" s="25">
        <v>8</v>
      </c>
      <c r="H6" s="25">
        <v>9</v>
      </c>
    </row>
    <row r="7" spans="1:9">
      <c r="A7" s="27" t="s">
        <v>30</v>
      </c>
      <c r="B7" s="25">
        <v>16</v>
      </c>
      <c r="C7" s="25">
        <v>2</v>
      </c>
      <c r="D7" s="25">
        <v>6</v>
      </c>
      <c r="E7" s="25">
        <v>2</v>
      </c>
      <c r="F7" s="25">
        <v>6</v>
      </c>
      <c r="G7" s="25">
        <v>20</v>
      </c>
      <c r="H7" s="25">
        <v>14</v>
      </c>
    </row>
    <row r="8" spans="1:9">
      <c r="A8" s="27" t="s">
        <v>93</v>
      </c>
      <c r="B8" s="25">
        <v>5</v>
      </c>
      <c r="C8" s="25">
        <v>3</v>
      </c>
      <c r="D8" s="25">
        <v>0</v>
      </c>
      <c r="E8" s="25">
        <v>1</v>
      </c>
      <c r="F8" s="25">
        <v>6</v>
      </c>
      <c r="G8" s="25">
        <v>11</v>
      </c>
      <c r="H8" s="25">
        <v>6</v>
      </c>
    </row>
    <row r="9" spans="1:9">
      <c r="A9" s="27" t="s">
        <v>45</v>
      </c>
      <c r="B9" s="25">
        <v>4</v>
      </c>
      <c r="C9" s="25">
        <v>0</v>
      </c>
      <c r="D9" s="25">
        <v>0</v>
      </c>
      <c r="E9" s="25">
        <v>3</v>
      </c>
      <c r="F9" s="25">
        <v>3</v>
      </c>
      <c r="G9" s="25">
        <v>10</v>
      </c>
      <c r="H9" s="25">
        <v>3</v>
      </c>
    </row>
    <row r="10" spans="1:9" ht="24">
      <c r="A10" s="27" t="s">
        <v>106</v>
      </c>
      <c r="B10" s="25">
        <v>0</v>
      </c>
      <c r="C10" s="25">
        <v>0</v>
      </c>
      <c r="D10" s="25">
        <v>1</v>
      </c>
      <c r="E10" s="25">
        <v>0</v>
      </c>
      <c r="F10" s="25">
        <v>0</v>
      </c>
      <c r="G10" s="25">
        <v>3</v>
      </c>
      <c r="H10" s="25">
        <v>1</v>
      </c>
    </row>
    <row r="11" spans="1:9">
      <c r="A11" s="27" t="s">
        <v>379</v>
      </c>
      <c r="B11" s="25">
        <v>0</v>
      </c>
      <c r="C11" s="25">
        <v>1</v>
      </c>
      <c r="D11" s="25">
        <v>0</v>
      </c>
      <c r="E11" s="25">
        <v>0</v>
      </c>
      <c r="F11" s="25">
        <v>1</v>
      </c>
      <c r="G11" s="25">
        <v>1</v>
      </c>
      <c r="H11" s="25">
        <v>1</v>
      </c>
    </row>
    <row r="12" spans="1:9" ht="24">
      <c r="A12" s="27" t="s">
        <v>380</v>
      </c>
      <c r="B12" s="25">
        <v>30</v>
      </c>
      <c r="C12" s="25">
        <v>9</v>
      </c>
      <c r="D12" s="25">
        <v>11</v>
      </c>
      <c r="E12" s="25">
        <v>6</v>
      </c>
      <c r="F12" s="25">
        <v>19</v>
      </c>
      <c r="G12" s="25">
        <v>55</v>
      </c>
      <c r="H12" s="25">
        <v>34</v>
      </c>
    </row>
    <row r="15" spans="1:9" ht="108">
      <c r="A15" s="28" t="s">
        <v>2</v>
      </c>
      <c r="B15" s="26" t="s">
        <v>425</v>
      </c>
      <c r="C15" s="26" t="s">
        <v>426</v>
      </c>
      <c r="D15" s="26" t="s">
        <v>427</v>
      </c>
      <c r="E15" s="26" t="s">
        <v>428</v>
      </c>
      <c r="F15" s="26" t="s">
        <v>429</v>
      </c>
      <c r="G15" s="26" t="s">
        <v>430</v>
      </c>
      <c r="H15" s="26" t="s">
        <v>321</v>
      </c>
    </row>
    <row r="16" spans="1:9">
      <c r="A16" s="29" t="s">
        <v>20</v>
      </c>
      <c r="B16" s="30">
        <f>B6/$I16</f>
        <v>0.13333333333333333</v>
      </c>
      <c r="C16" s="30">
        <f t="shared" ref="C16:H16" si="0">C6/$I16</f>
        <v>0.1</v>
      </c>
      <c r="D16" s="30">
        <f t="shared" si="0"/>
        <v>0.13333333333333333</v>
      </c>
      <c r="E16" s="30">
        <f t="shared" si="0"/>
        <v>0</v>
      </c>
      <c r="F16" s="30">
        <f t="shared" si="0"/>
        <v>6.6666666666666666E-2</v>
      </c>
      <c r="G16" s="30">
        <f t="shared" si="0"/>
        <v>0.26666666666666666</v>
      </c>
      <c r="H16" s="30">
        <f t="shared" si="0"/>
        <v>0.3</v>
      </c>
      <c r="I16">
        <f>SUM(B6:H6)</f>
        <v>30</v>
      </c>
    </row>
    <row r="17" spans="1:9">
      <c r="A17" s="29" t="s">
        <v>30</v>
      </c>
      <c r="B17" s="30">
        <f t="shared" ref="B17:H17" si="1">B7/$I17</f>
        <v>0.24242424242424243</v>
      </c>
      <c r="C17" s="30">
        <f t="shared" si="1"/>
        <v>3.0303030303030304E-2</v>
      </c>
      <c r="D17" s="30">
        <f t="shared" si="1"/>
        <v>9.0909090909090912E-2</v>
      </c>
      <c r="E17" s="30">
        <f t="shared" si="1"/>
        <v>3.0303030303030304E-2</v>
      </c>
      <c r="F17" s="30">
        <f t="shared" si="1"/>
        <v>9.0909090909090912E-2</v>
      </c>
      <c r="G17" s="30">
        <f t="shared" si="1"/>
        <v>0.30303030303030304</v>
      </c>
      <c r="H17" s="30">
        <f t="shared" si="1"/>
        <v>0.21212121212121213</v>
      </c>
      <c r="I17">
        <f t="shared" ref="I17:I19" si="2">SUM(B7:H7)</f>
        <v>66</v>
      </c>
    </row>
    <row r="18" spans="1:9">
      <c r="A18" s="29" t="s">
        <v>93</v>
      </c>
      <c r="B18" s="30">
        <f t="shared" ref="B18:H18" si="3">B8/$I18</f>
        <v>0.15625</v>
      </c>
      <c r="C18" s="30">
        <f t="shared" si="3"/>
        <v>9.375E-2</v>
      </c>
      <c r="D18" s="30">
        <f t="shared" si="3"/>
        <v>0</v>
      </c>
      <c r="E18" s="30">
        <f t="shared" si="3"/>
        <v>3.125E-2</v>
      </c>
      <c r="F18" s="30">
        <f t="shared" si="3"/>
        <v>0.1875</v>
      </c>
      <c r="G18" s="30">
        <f t="shared" si="3"/>
        <v>0.34375</v>
      </c>
      <c r="H18" s="30">
        <f t="shared" si="3"/>
        <v>0.1875</v>
      </c>
      <c r="I18">
        <f t="shared" si="2"/>
        <v>32</v>
      </c>
    </row>
    <row r="19" spans="1:9">
      <c r="A19" s="29" t="s">
        <v>45</v>
      </c>
      <c r="B19" s="30">
        <f t="shared" ref="B19:H19" si="4">B9/$I19</f>
        <v>0.17391304347826086</v>
      </c>
      <c r="C19" s="30">
        <f t="shared" si="4"/>
        <v>0</v>
      </c>
      <c r="D19" s="30">
        <f t="shared" si="4"/>
        <v>0</v>
      </c>
      <c r="E19" s="30">
        <f t="shared" si="4"/>
        <v>0.13043478260869565</v>
      </c>
      <c r="F19" s="30">
        <f t="shared" si="4"/>
        <v>0.13043478260869565</v>
      </c>
      <c r="G19" s="30">
        <f t="shared" si="4"/>
        <v>0.43478260869565216</v>
      </c>
      <c r="H19" s="30">
        <f t="shared" si="4"/>
        <v>0.13043478260869565</v>
      </c>
      <c r="I19">
        <f t="shared" si="2"/>
        <v>23</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1"/>
  <sheetViews>
    <sheetView workbookViewId="0">
      <selection activeCell="H16" sqref="H16"/>
    </sheetView>
  </sheetViews>
  <sheetFormatPr baseColWidth="10" defaultRowHeight="12" x14ac:dyDescent="0"/>
  <cols>
    <col min="1" max="1" width="8.83203125" customWidth="1"/>
    <col min="2" max="2" width="4.83203125" customWidth="1"/>
    <col min="3" max="3" width="9.33203125" customWidth="1"/>
    <col min="4" max="4" width="9.6640625" customWidth="1"/>
    <col min="5" max="5" width="10.1640625" customWidth="1"/>
    <col min="6" max="6" width="10.6640625" customWidth="1"/>
    <col min="7" max="7" width="9.33203125" customWidth="1"/>
    <col min="8" max="8" width="7.5" customWidth="1"/>
  </cols>
  <sheetData>
    <row r="3" spans="1:8" ht="24">
      <c r="B3" s="24" t="s">
        <v>377</v>
      </c>
    </row>
    <row r="4" spans="1:8" ht="132">
      <c r="A4" s="24" t="s">
        <v>378</v>
      </c>
      <c r="B4" t="s">
        <v>401</v>
      </c>
      <c r="C4" t="s">
        <v>402</v>
      </c>
      <c r="D4" t="s">
        <v>403</v>
      </c>
      <c r="E4" t="s">
        <v>404</v>
      </c>
      <c r="F4" t="s">
        <v>405</v>
      </c>
      <c r="G4" t="s">
        <v>406</v>
      </c>
      <c r="H4" t="s">
        <v>407</v>
      </c>
    </row>
    <row r="5" spans="1:8">
      <c r="A5" s="27" t="s">
        <v>22</v>
      </c>
      <c r="B5" s="25">
        <v>10</v>
      </c>
      <c r="C5" s="25">
        <v>2</v>
      </c>
      <c r="D5" s="25">
        <v>0</v>
      </c>
      <c r="E5" s="25">
        <v>3</v>
      </c>
      <c r="F5" s="25">
        <v>4</v>
      </c>
      <c r="G5" s="25">
        <v>17</v>
      </c>
      <c r="H5" s="25">
        <v>13</v>
      </c>
    </row>
    <row r="6" spans="1:8">
      <c r="A6" s="27" t="s">
        <v>47</v>
      </c>
      <c r="B6" s="25">
        <v>3</v>
      </c>
      <c r="C6" s="25">
        <v>1</v>
      </c>
      <c r="D6" s="25">
        <v>0</v>
      </c>
      <c r="E6" s="25">
        <v>0</v>
      </c>
      <c r="F6" s="25">
        <v>3</v>
      </c>
      <c r="G6" s="25">
        <v>4</v>
      </c>
      <c r="H6" s="25">
        <v>3</v>
      </c>
    </row>
    <row r="7" spans="1:8">
      <c r="A7" s="27" t="s">
        <v>68</v>
      </c>
      <c r="B7" s="25">
        <v>7</v>
      </c>
      <c r="C7" s="25">
        <v>3</v>
      </c>
      <c r="D7" s="25">
        <v>5</v>
      </c>
      <c r="E7" s="25">
        <v>0</v>
      </c>
      <c r="F7" s="25">
        <v>4</v>
      </c>
      <c r="G7" s="25">
        <v>13</v>
      </c>
      <c r="H7" s="25">
        <v>5</v>
      </c>
    </row>
    <row r="8" spans="1:8">
      <c r="A8" s="27" t="s">
        <v>59</v>
      </c>
      <c r="B8" s="25">
        <v>4</v>
      </c>
      <c r="C8" s="25">
        <v>1</v>
      </c>
      <c r="D8" s="25">
        <v>2</v>
      </c>
      <c r="E8" s="25">
        <v>2</v>
      </c>
      <c r="F8" s="25">
        <v>7</v>
      </c>
      <c r="G8" s="25">
        <v>9</v>
      </c>
      <c r="H8" s="25">
        <v>3</v>
      </c>
    </row>
    <row r="9" spans="1:8">
      <c r="A9" s="27" t="s">
        <v>32</v>
      </c>
      <c r="B9" s="25">
        <v>5</v>
      </c>
      <c r="C9" s="25">
        <v>2</v>
      </c>
      <c r="D9" s="25">
        <v>3</v>
      </c>
      <c r="E9" s="25">
        <v>1</v>
      </c>
      <c r="F9" s="25">
        <v>1</v>
      </c>
      <c r="G9" s="25">
        <v>8</v>
      </c>
      <c r="H9" s="25">
        <v>7</v>
      </c>
    </row>
    <row r="10" spans="1:8">
      <c r="A10" s="27" t="s">
        <v>168</v>
      </c>
      <c r="B10" s="25">
        <v>0</v>
      </c>
      <c r="C10" s="25">
        <v>0</v>
      </c>
      <c r="D10" s="25">
        <v>0</v>
      </c>
      <c r="E10" s="25">
        <v>0</v>
      </c>
      <c r="F10" s="25">
        <v>0</v>
      </c>
      <c r="G10" s="25">
        <v>1</v>
      </c>
      <c r="H10" s="25">
        <v>1</v>
      </c>
    </row>
    <row r="11" spans="1:8" ht="24">
      <c r="A11" s="27" t="s">
        <v>54</v>
      </c>
      <c r="B11" s="25">
        <v>1</v>
      </c>
      <c r="C11" s="25">
        <v>0</v>
      </c>
      <c r="D11" s="25">
        <v>0</v>
      </c>
      <c r="E11" s="25">
        <v>0</v>
      </c>
      <c r="F11" s="25">
        <v>0</v>
      </c>
      <c r="G11" s="25">
        <v>2</v>
      </c>
      <c r="H11" s="25">
        <v>0</v>
      </c>
    </row>
    <row r="12" spans="1:8">
      <c r="A12" s="27" t="s">
        <v>379</v>
      </c>
      <c r="B12" s="25">
        <v>0</v>
      </c>
      <c r="C12" s="25">
        <v>0</v>
      </c>
      <c r="D12" s="25">
        <v>1</v>
      </c>
      <c r="E12" s="25">
        <v>0</v>
      </c>
      <c r="F12" s="25">
        <v>0</v>
      </c>
      <c r="G12" s="25">
        <v>1</v>
      </c>
      <c r="H12" s="25">
        <v>2</v>
      </c>
    </row>
    <row r="13" spans="1:8" ht="24">
      <c r="A13" s="27" t="s">
        <v>380</v>
      </c>
      <c r="B13" s="25">
        <v>30</v>
      </c>
      <c r="C13" s="25">
        <v>9</v>
      </c>
      <c r="D13" s="25">
        <v>11</v>
      </c>
      <c r="E13" s="25">
        <v>6</v>
      </c>
      <c r="F13" s="25">
        <v>19</v>
      </c>
      <c r="G13" s="25">
        <v>55</v>
      </c>
      <c r="H13" s="25">
        <v>34</v>
      </c>
    </row>
    <row r="16" spans="1:8" ht="108">
      <c r="A16" s="28" t="s">
        <v>4</v>
      </c>
      <c r="B16" s="26" t="s">
        <v>425</v>
      </c>
      <c r="C16" s="26" t="s">
        <v>426</v>
      </c>
      <c r="D16" s="26" t="s">
        <v>427</v>
      </c>
      <c r="E16" s="26" t="s">
        <v>428</v>
      </c>
      <c r="F16" s="26" t="s">
        <v>429</v>
      </c>
      <c r="G16" s="26" t="s">
        <v>430</v>
      </c>
      <c r="H16" s="26" t="s">
        <v>321</v>
      </c>
    </row>
    <row r="17" spans="1:9">
      <c r="A17" s="29" t="s">
        <v>22</v>
      </c>
      <c r="B17" s="30">
        <f>B5/$I17</f>
        <v>0.20408163265306123</v>
      </c>
      <c r="C17" s="30">
        <f t="shared" ref="C17:H17" si="0">C5/$I17</f>
        <v>4.0816326530612242E-2</v>
      </c>
      <c r="D17" s="30">
        <f t="shared" si="0"/>
        <v>0</v>
      </c>
      <c r="E17" s="30">
        <f t="shared" si="0"/>
        <v>6.1224489795918366E-2</v>
      </c>
      <c r="F17" s="30">
        <f t="shared" si="0"/>
        <v>8.1632653061224483E-2</v>
      </c>
      <c r="G17" s="30">
        <f t="shared" si="0"/>
        <v>0.34693877551020408</v>
      </c>
      <c r="H17" s="30">
        <f t="shared" si="0"/>
        <v>0.26530612244897961</v>
      </c>
      <c r="I17">
        <f>SUM(B5:H5)</f>
        <v>49</v>
      </c>
    </row>
    <row r="18" spans="1:9">
      <c r="A18" s="29" t="s">
        <v>32</v>
      </c>
      <c r="B18" s="30">
        <f t="shared" ref="B18:H18" si="1">B9/$I18</f>
        <v>0.18518518518518517</v>
      </c>
      <c r="C18" s="30">
        <f t="shared" si="1"/>
        <v>7.407407407407407E-2</v>
      </c>
      <c r="D18" s="30">
        <f t="shared" si="1"/>
        <v>0.1111111111111111</v>
      </c>
      <c r="E18" s="30">
        <f t="shared" si="1"/>
        <v>3.7037037037037035E-2</v>
      </c>
      <c r="F18" s="30">
        <f t="shared" si="1"/>
        <v>3.7037037037037035E-2</v>
      </c>
      <c r="G18" s="30">
        <f t="shared" si="1"/>
        <v>0.29629629629629628</v>
      </c>
      <c r="H18" s="30">
        <f t="shared" si="1"/>
        <v>0.25925925925925924</v>
      </c>
      <c r="I18">
        <f>SUM(B9:H9)</f>
        <v>27</v>
      </c>
    </row>
    <row r="19" spans="1:9">
      <c r="A19" s="29" t="s">
        <v>47</v>
      </c>
      <c r="B19" s="30">
        <f t="shared" ref="B19:H19" si="2">B6/$I19</f>
        <v>0.21428571428571427</v>
      </c>
      <c r="C19" s="30">
        <f t="shared" si="2"/>
        <v>7.1428571428571425E-2</v>
      </c>
      <c r="D19" s="30">
        <f t="shared" si="2"/>
        <v>0</v>
      </c>
      <c r="E19" s="30">
        <f t="shared" si="2"/>
        <v>0</v>
      </c>
      <c r="F19" s="30">
        <f t="shared" si="2"/>
        <v>0.21428571428571427</v>
      </c>
      <c r="G19" s="30">
        <f t="shared" si="2"/>
        <v>0.2857142857142857</v>
      </c>
      <c r="H19" s="30">
        <f t="shared" si="2"/>
        <v>0.21428571428571427</v>
      </c>
      <c r="I19">
        <f>SUM(B6:H6)</f>
        <v>14</v>
      </c>
    </row>
    <row r="20" spans="1:9">
      <c r="A20" s="29" t="s">
        <v>68</v>
      </c>
      <c r="B20" s="30">
        <f t="shared" ref="B20:H20" si="3">B7/$I20</f>
        <v>0.1891891891891892</v>
      </c>
      <c r="C20" s="30">
        <f t="shared" si="3"/>
        <v>8.1081081081081086E-2</v>
      </c>
      <c r="D20" s="30">
        <f t="shared" si="3"/>
        <v>0.13513513513513514</v>
      </c>
      <c r="E20" s="30">
        <f t="shared" si="3"/>
        <v>0</v>
      </c>
      <c r="F20" s="30">
        <f t="shared" si="3"/>
        <v>0.10810810810810811</v>
      </c>
      <c r="G20" s="30">
        <f t="shared" si="3"/>
        <v>0.35135135135135137</v>
      </c>
      <c r="H20" s="30">
        <f t="shared" si="3"/>
        <v>0.13513513513513514</v>
      </c>
      <c r="I20">
        <f>SUM(B7:H7)</f>
        <v>37</v>
      </c>
    </row>
    <row r="21" spans="1:9">
      <c r="A21" s="29" t="s">
        <v>59</v>
      </c>
      <c r="B21" s="30">
        <f t="shared" ref="B21:H21" si="4">B8/$I21</f>
        <v>0.14285714285714285</v>
      </c>
      <c r="C21" s="30">
        <f t="shared" si="4"/>
        <v>3.5714285714285712E-2</v>
      </c>
      <c r="D21" s="30">
        <f t="shared" si="4"/>
        <v>7.1428571428571425E-2</v>
      </c>
      <c r="E21" s="30">
        <f t="shared" si="4"/>
        <v>7.1428571428571425E-2</v>
      </c>
      <c r="F21" s="30">
        <f t="shared" si="4"/>
        <v>0.25</v>
      </c>
      <c r="G21" s="30">
        <f t="shared" si="4"/>
        <v>0.32142857142857145</v>
      </c>
      <c r="H21" s="30">
        <f t="shared" si="4"/>
        <v>0.10714285714285714</v>
      </c>
      <c r="I21">
        <f>SUM(B8:H8)</f>
        <v>28</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workbookViewId="0">
      <selection activeCell="I18" sqref="I18"/>
    </sheetView>
  </sheetViews>
  <sheetFormatPr baseColWidth="10" defaultRowHeight="12" x14ac:dyDescent="0"/>
  <cols>
    <col min="1" max="1" width="12.6640625" bestFit="1" customWidth="1"/>
    <col min="2" max="2" width="4.83203125" customWidth="1"/>
    <col min="3" max="3" width="9.33203125" customWidth="1"/>
    <col min="4" max="4" width="9.6640625" customWidth="1"/>
    <col min="5" max="5" width="8.6640625" customWidth="1"/>
    <col min="6" max="6" width="9.6640625" customWidth="1"/>
    <col min="7" max="7" width="9.33203125" customWidth="1"/>
    <col min="8" max="8" width="7.5" customWidth="1"/>
  </cols>
  <sheetData>
    <row r="3" spans="1:9" ht="24">
      <c r="B3" s="24" t="s">
        <v>377</v>
      </c>
    </row>
    <row r="4" spans="1:9" ht="132">
      <c r="A4" s="24" t="s">
        <v>378</v>
      </c>
      <c r="B4" t="s">
        <v>401</v>
      </c>
      <c r="C4" t="s">
        <v>402</v>
      </c>
      <c r="D4" t="s">
        <v>403</v>
      </c>
      <c r="E4" t="s">
        <v>404</v>
      </c>
      <c r="F4" t="s">
        <v>405</v>
      </c>
      <c r="G4" t="s">
        <v>406</v>
      </c>
      <c r="H4" t="s">
        <v>407</v>
      </c>
    </row>
    <row r="5" spans="1:9">
      <c r="A5" s="27" t="s">
        <v>29</v>
      </c>
      <c r="B5" s="25">
        <v>8</v>
      </c>
      <c r="C5" s="25">
        <v>3</v>
      </c>
      <c r="D5" s="25">
        <v>5</v>
      </c>
      <c r="E5" s="25">
        <v>3</v>
      </c>
      <c r="F5" s="25">
        <v>8</v>
      </c>
      <c r="G5" s="25">
        <v>27</v>
      </c>
      <c r="H5" s="25">
        <v>14</v>
      </c>
    </row>
    <row r="6" spans="1:9">
      <c r="A6" s="27" t="s">
        <v>19</v>
      </c>
      <c r="B6" s="25">
        <v>16</v>
      </c>
      <c r="C6" s="25">
        <v>5</v>
      </c>
      <c r="D6" s="25">
        <v>5</v>
      </c>
      <c r="E6" s="25">
        <v>1</v>
      </c>
      <c r="F6" s="25">
        <v>6</v>
      </c>
      <c r="G6" s="25">
        <v>16</v>
      </c>
      <c r="H6" s="25">
        <v>12</v>
      </c>
    </row>
    <row r="7" spans="1:9">
      <c r="A7" s="27" t="s">
        <v>379</v>
      </c>
      <c r="B7" s="25">
        <v>6</v>
      </c>
      <c r="C7" s="25">
        <v>1</v>
      </c>
      <c r="D7" s="25">
        <v>1</v>
      </c>
      <c r="E7" s="25">
        <v>2</v>
      </c>
      <c r="F7" s="25">
        <v>5</v>
      </c>
      <c r="G7" s="25">
        <v>12</v>
      </c>
      <c r="H7" s="25">
        <v>8</v>
      </c>
    </row>
    <row r="8" spans="1:9">
      <c r="A8" s="27" t="s">
        <v>380</v>
      </c>
      <c r="B8" s="25">
        <v>30</v>
      </c>
      <c r="C8" s="25">
        <v>9</v>
      </c>
      <c r="D8" s="25">
        <v>11</v>
      </c>
      <c r="E8" s="25">
        <v>6</v>
      </c>
      <c r="F8" s="25">
        <v>19</v>
      </c>
      <c r="G8" s="25">
        <v>55</v>
      </c>
      <c r="H8" s="25">
        <v>34</v>
      </c>
    </row>
    <row r="11" spans="1:9" ht="108">
      <c r="A11" s="28" t="s">
        <v>1</v>
      </c>
      <c r="B11" s="26" t="s">
        <v>322</v>
      </c>
      <c r="C11" s="26" t="s">
        <v>325</v>
      </c>
      <c r="D11" s="26" t="s">
        <v>326</v>
      </c>
      <c r="E11" s="26" t="s">
        <v>324</v>
      </c>
      <c r="F11" s="26" t="s">
        <v>323</v>
      </c>
      <c r="G11" s="26" t="s">
        <v>327</v>
      </c>
      <c r="H11" s="26" t="s">
        <v>321</v>
      </c>
    </row>
    <row r="12" spans="1:9">
      <c r="A12" s="29" t="s">
        <v>29</v>
      </c>
      <c r="B12" s="30">
        <f>B5/$I12</f>
        <v>0.11764705882352941</v>
      </c>
      <c r="C12" s="30">
        <f t="shared" ref="C12:H12" si="0">C5/$I12</f>
        <v>4.4117647058823532E-2</v>
      </c>
      <c r="D12" s="30">
        <f t="shared" si="0"/>
        <v>7.3529411764705885E-2</v>
      </c>
      <c r="E12" s="30">
        <f t="shared" si="0"/>
        <v>4.4117647058823532E-2</v>
      </c>
      <c r="F12" s="30">
        <f t="shared" si="0"/>
        <v>0.11764705882352941</v>
      </c>
      <c r="G12" s="30">
        <f t="shared" si="0"/>
        <v>0.39705882352941174</v>
      </c>
      <c r="H12" s="30">
        <f t="shared" si="0"/>
        <v>0.20588235294117646</v>
      </c>
      <c r="I12">
        <f>SUM(B5:H5)</f>
        <v>68</v>
      </c>
    </row>
    <row r="13" spans="1:9">
      <c r="A13" s="29" t="s">
        <v>19</v>
      </c>
      <c r="B13" s="30">
        <f t="shared" ref="B13:H13" si="1">B6/$I13</f>
        <v>0.26229508196721313</v>
      </c>
      <c r="C13" s="30">
        <f t="shared" si="1"/>
        <v>8.1967213114754092E-2</v>
      </c>
      <c r="D13" s="30">
        <f t="shared" si="1"/>
        <v>8.1967213114754092E-2</v>
      </c>
      <c r="E13" s="30">
        <f t="shared" si="1"/>
        <v>1.6393442622950821E-2</v>
      </c>
      <c r="F13" s="30">
        <f t="shared" si="1"/>
        <v>9.8360655737704916E-2</v>
      </c>
      <c r="G13" s="30">
        <f t="shared" si="1"/>
        <v>0.26229508196721313</v>
      </c>
      <c r="H13" s="30">
        <f t="shared" si="1"/>
        <v>0.19672131147540983</v>
      </c>
      <c r="I13">
        <f>SUM(B6:H6)</f>
        <v>61</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workbookViewId="0">
      <selection activeCell="I11" sqref="I11"/>
    </sheetView>
  </sheetViews>
  <sheetFormatPr baseColWidth="10" defaultRowHeight="12" x14ac:dyDescent="0"/>
  <cols>
    <col min="1" max="1" width="12.6640625" bestFit="1" customWidth="1"/>
    <col min="2" max="2" width="4.83203125" customWidth="1"/>
    <col min="3" max="3" width="9.33203125" customWidth="1"/>
    <col min="4" max="4" width="9.6640625" customWidth="1"/>
    <col min="5" max="5" width="10.1640625" customWidth="1"/>
    <col min="6" max="6" width="10.6640625" customWidth="1"/>
    <col min="7" max="7" width="9.33203125" customWidth="1"/>
    <col min="8" max="8" width="7.5" customWidth="1"/>
  </cols>
  <sheetData>
    <row r="3" spans="1:9" ht="24">
      <c r="B3" s="24" t="s">
        <v>377</v>
      </c>
    </row>
    <row r="4" spans="1:9" ht="132">
      <c r="A4" s="24" t="s">
        <v>378</v>
      </c>
      <c r="B4" t="s">
        <v>401</v>
      </c>
      <c r="C4" t="s">
        <v>402</v>
      </c>
      <c r="D4" t="s">
        <v>403</v>
      </c>
      <c r="E4" t="s">
        <v>404</v>
      </c>
      <c r="F4" t="s">
        <v>405</v>
      </c>
      <c r="G4" t="s">
        <v>406</v>
      </c>
      <c r="H4" t="s">
        <v>407</v>
      </c>
    </row>
    <row r="5" spans="1:9">
      <c r="A5" s="27" t="s">
        <v>36</v>
      </c>
      <c r="B5" s="25">
        <v>11</v>
      </c>
      <c r="C5" s="25">
        <v>2</v>
      </c>
      <c r="D5" s="25">
        <v>3</v>
      </c>
      <c r="E5" s="25">
        <v>3</v>
      </c>
      <c r="F5" s="25">
        <v>0</v>
      </c>
      <c r="G5" s="25">
        <v>21</v>
      </c>
      <c r="H5" s="25">
        <v>11</v>
      </c>
    </row>
    <row r="6" spans="1:9">
      <c r="A6" s="27" t="s">
        <v>27</v>
      </c>
      <c r="B6" s="25">
        <v>19</v>
      </c>
      <c r="C6" s="25">
        <v>6</v>
      </c>
      <c r="D6" s="25">
        <v>7</v>
      </c>
      <c r="E6" s="25">
        <v>3</v>
      </c>
      <c r="F6" s="25">
        <v>18</v>
      </c>
      <c r="G6" s="25">
        <v>33</v>
      </c>
      <c r="H6" s="25">
        <v>21</v>
      </c>
    </row>
    <row r="7" spans="1:9">
      <c r="A7" s="27" t="s">
        <v>379</v>
      </c>
      <c r="B7" s="25">
        <v>0</v>
      </c>
      <c r="C7" s="25">
        <v>1</v>
      </c>
      <c r="D7" s="25">
        <v>1</v>
      </c>
      <c r="E7" s="25">
        <v>0</v>
      </c>
      <c r="F7" s="25">
        <v>1</v>
      </c>
      <c r="G7" s="25">
        <v>1</v>
      </c>
      <c r="H7" s="25">
        <v>2</v>
      </c>
    </row>
    <row r="8" spans="1:9">
      <c r="A8" s="27" t="s">
        <v>380</v>
      </c>
      <c r="B8" s="25">
        <v>30</v>
      </c>
      <c r="C8" s="25">
        <v>9</v>
      </c>
      <c r="D8" s="25">
        <v>11</v>
      </c>
      <c r="E8" s="25">
        <v>6</v>
      </c>
      <c r="F8" s="25">
        <v>19</v>
      </c>
      <c r="G8" s="25">
        <v>55</v>
      </c>
      <c r="H8" s="25">
        <v>34</v>
      </c>
    </row>
    <row r="11" spans="1:9" ht="108">
      <c r="A11" s="28" t="s">
        <v>415</v>
      </c>
      <c r="B11" s="26" t="s">
        <v>425</v>
      </c>
      <c r="C11" s="26" t="s">
        <v>426</v>
      </c>
      <c r="D11" s="26" t="s">
        <v>427</v>
      </c>
      <c r="E11" s="26" t="s">
        <v>428</v>
      </c>
      <c r="F11" s="26" t="s">
        <v>429</v>
      </c>
      <c r="G11" s="26" t="s">
        <v>430</v>
      </c>
      <c r="H11" s="26" t="s">
        <v>321</v>
      </c>
    </row>
    <row r="12" spans="1:9">
      <c r="A12" s="29" t="s">
        <v>27</v>
      </c>
      <c r="B12" s="30">
        <f t="shared" ref="B12:H12" si="0">B6/$I12</f>
        <v>0.17757009345794392</v>
      </c>
      <c r="C12" s="30">
        <f t="shared" si="0"/>
        <v>5.6074766355140186E-2</v>
      </c>
      <c r="D12" s="30">
        <f t="shared" si="0"/>
        <v>6.5420560747663545E-2</v>
      </c>
      <c r="E12" s="30">
        <f t="shared" si="0"/>
        <v>2.8037383177570093E-2</v>
      </c>
      <c r="F12" s="30">
        <f t="shared" si="0"/>
        <v>0.16822429906542055</v>
      </c>
      <c r="G12" s="30">
        <f t="shared" si="0"/>
        <v>0.30841121495327101</v>
      </c>
      <c r="H12" s="30">
        <f t="shared" si="0"/>
        <v>0.19626168224299065</v>
      </c>
      <c r="I12">
        <f>SUM(B6:H6)</f>
        <v>107</v>
      </c>
    </row>
    <row r="13" spans="1:9">
      <c r="A13" s="29" t="s">
        <v>36</v>
      </c>
      <c r="B13" s="30">
        <f>B5/$I13</f>
        <v>0.21568627450980393</v>
      </c>
      <c r="C13" s="30">
        <f t="shared" ref="C13:H13" si="1">C5/$I13</f>
        <v>3.9215686274509803E-2</v>
      </c>
      <c r="D13" s="30">
        <f t="shared" si="1"/>
        <v>5.8823529411764705E-2</v>
      </c>
      <c r="E13" s="30">
        <f t="shared" si="1"/>
        <v>5.8823529411764705E-2</v>
      </c>
      <c r="F13" s="30">
        <f t="shared" si="1"/>
        <v>0</v>
      </c>
      <c r="G13" s="30">
        <f t="shared" si="1"/>
        <v>0.41176470588235292</v>
      </c>
      <c r="H13" s="30">
        <f t="shared" si="1"/>
        <v>0.21568627450980393</v>
      </c>
      <c r="I13">
        <f>SUM(B5:H5)</f>
        <v>51</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7"/>
  <sheetViews>
    <sheetView topLeftCell="A4" workbookViewId="0">
      <selection activeCell="O22" sqref="O22"/>
    </sheetView>
  </sheetViews>
  <sheetFormatPr baseColWidth="10" defaultRowHeight="12" x14ac:dyDescent="0"/>
  <cols>
    <col min="1" max="1" width="15.5" bestFit="1" customWidth="1"/>
    <col min="2" max="2" width="4.33203125" bestFit="1" customWidth="1"/>
    <col min="5" max="6" width="11" bestFit="1" customWidth="1"/>
    <col min="9" max="9" width="11" bestFit="1" customWidth="1"/>
  </cols>
  <sheetData>
    <row r="3" spans="1:10">
      <c r="A3" s="24" t="s">
        <v>408</v>
      </c>
    </row>
    <row r="4" spans="1:10" ht="24">
      <c r="A4" s="24" t="s">
        <v>378</v>
      </c>
      <c r="B4" t="s">
        <v>376</v>
      </c>
    </row>
    <row r="5" spans="1:10">
      <c r="A5" s="27" t="s">
        <v>38</v>
      </c>
      <c r="B5" s="25">
        <v>27</v>
      </c>
    </row>
    <row r="6" spans="1:10" ht="24">
      <c r="A6" s="41">
        <v>0</v>
      </c>
      <c r="B6" s="25">
        <v>7</v>
      </c>
      <c r="E6" t="s">
        <v>409</v>
      </c>
      <c r="F6" t="s">
        <v>414</v>
      </c>
      <c r="G6" s="42" t="s">
        <v>410</v>
      </c>
      <c r="H6" s="42" t="s">
        <v>411</v>
      </c>
      <c r="I6" s="42" t="s">
        <v>412</v>
      </c>
      <c r="J6" s="42" t="s">
        <v>413</v>
      </c>
    </row>
    <row r="7" spans="1:10" ht="24">
      <c r="A7" s="41" t="s">
        <v>41</v>
      </c>
      <c r="B7" s="25">
        <v>9</v>
      </c>
      <c r="D7" s="43">
        <v>0</v>
      </c>
      <c r="E7" s="40">
        <f>B13/$B$12</f>
        <v>0.25</v>
      </c>
      <c r="F7" s="40">
        <f>B17/$B$16</f>
        <v>0.25</v>
      </c>
      <c r="G7" s="40">
        <f>B26/$B$25</f>
        <v>0.25</v>
      </c>
      <c r="H7" s="40">
        <f>B22/$B$21</f>
        <v>0.3125</v>
      </c>
      <c r="I7" s="40">
        <f>B31/$B$30</f>
        <v>0.14285714285714285</v>
      </c>
      <c r="J7" s="40">
        <f>B6/$B$5</f>
        <v>0.25925925925925924</v>
      </c>
    </row>
    <row r="8" spans="1:10" ht="36">
      <c r="A8" s="41" t="s">
        <v>28</v>
      </c>
      <c r="B8" s="25">
        <v>6</v>
      </c>
      <c r="D8" s="43" t="s">
        <v>41</v>
      </c>
      <c r="E8" s="40">
        <f>B14/$B$12</f>
        <v>0.625</v>
      </c>
      <c r="F8" s="40">
        <f t="shared" ref="F8:F10" si="0">B18/$B$16</f>
        <v>0.3</v>
      </c>
      <c r="G8" s="40">
        <f t="shared" ref="G8:G9" si="1">B27/$B$25</f>
        <v>0.34375</v>
      </c>
      <c r="H8" s="40">
        <f t="shared" ref="H8:H9" si="2">B23/$B$21</f>
        <v>0.5</v>
      </c>
      <c r="I8" s="40">
        <f t="shared" ref="I8:I10" si="3">B32/$B$30</f>
        <v>0.5714285714285714</v>
      </c>
      <c r="J8" s="40">
        <f>B7/$B$5</f>
        <v>0.33333333333333331</v>
      </c>
    </row>
    <row r="9" spans="1:10" ht="48">
      <c r="A9" s="41" t="s">
        <v>110</v>
      </c>
      <c r="B9" s="25">
        <v>1</v>
      </c>
      <c r="D9" s="43" t="s">
        <v>28</v>
      </c>
      <c r="E9" s="40">
        <f>B15/$B$12</f>
        <v>0.125</v>
      </c>
      <c r="F9" s="40">
        <f t="shared" si="0"/>
        <v>0.4</v>
      </c>
      <c r="G9" s="40">
        <f t="shared" si="1"/>
        <v>0.375</v>
      </c>
      <c r="H9" s="40">
        <f t="shared" si="2"/>
        <v>0.1875</v>
      </c>
      <c r="I9" s="40">
        <f t="shared" si="3"/>
        <v>0.14285714285714285</v>
      </c>
      <c r="J9" s="40">
        <f>B8/$B$5</f>
        <v>0.22222222222222221</v>
      </c>
    </row>
    <row r="10" spans="1:10" ht="48">
      <c r="A10" s="41" t="s">
        <v>125</v>
      </c>
      <c r="B10" s="25">
        <v>3</v>
      </c>
      <c r="D10" s="43" t="s">
        <v>110</v>
      </c>
      <c r="E10" s="40">
        <v>0</v>
      </c>
      <c r="F10" s="40">
        <f t="shared" si="0"/>
        <v>0.05</v>
      </c>
      <c r="G10" s="40">
        <v>0</v>
      </c>
      <c r="H10" s="40">
        <v>0</v>
      </c>
      <c r="I10" s="40">
        <f t="shared" si="3"/>
        <v>0.14285714285714285</v>
      </c>
      <c r="J10" s="40">
        <f>B9/$B$5</f>
        <v>3.7037037037037035E-2</v>
      </c>
    </row>
    <row r="11" spans="1:10" ht="36">
      <c r="A11" s="41" t="s">
        <v>379</v>
      </c>
      <c r="B11" s="25">
        <v>1</v>
      </c>
      <c r="D11" s="43" t="s">
        <v>125</v>
      </c>
      <c r="E11" s="40">
        <v>0</v>
      </c>
      <c r="F11" s="40">
        <v>0</v>
      </c>
      <c r="G11" s="40">
        <f>B29/$B$25</f>
        <v>3.125E-2</v>
      </c>
      <c r="H11" s="40">
        <v>0</v>
      </c>
      <c r="I11" s="40">
        <v>0</v>
      </c>
      <c r="J11" s="40">
        <f>B10/$B$5</f>
        <v>0.1111111111111111</v>
      </c>
    </row>
    <row r="12" spans="1:10" ht="36">
      <c r="A12" s="27" t="s">
        <v>55</v>
      </c>
      <c r="B12" s="25">
        <v>8</v>
      </c>
    </row>
    <row r="13" spans="1:10">
      <c r="A13" s="41">
        <v>0</v>
      </c>
      <c r="B13" s="25">
        <v>2</v>
      </c>
    </row>
    <row r="14" spans="1:10" ht="24">
      <c r="A14" s="41" t="s">
        <v>41</v>
      </c>
      <c r="B14" s="25">
        <v>5</v>
      </c>
    </row>
    <row r="15" spans="1:10" ht="24">
      <c r="A15" s="41" t="s">
        <v>28</v>
      </c>
      <c r="B15" s="25">
        <v>1</v>
      </c>
    </row>
    <row r="16" spans="1:10">
      <c r="A16" s="27" t="s">
        <v>60</v>
      </c>
      <c r="B16" s="25">
        <v>20</v>
      </c>
    </row>
    <row r="17" spans="1:2">
      <c r="A17" s="41">
        <v>0</v>
      </c>
      <c r="B17" s="25">
        <v>5</v>
      </c>
    </row>
    <row r="18" spans="1:2" ht="24">
      <c r="A18" s="41" t="s">
        <v>41</v>
      </c>
      <c r="B18" s="25">
        <v>6</v>
      </c>
    </row>
    <row r="19" spans="1:2" ht="24">
      <c r="A19" s="41" t="s">
        <v>28</v>
      </c>
      <c r="B19" s="25">
        <v>8</v>
      </c>
    </row>
    <row r="20" spans="1:2" ht="24">
      <c r="A20" s="41" t="s">
        <v>110</v>
      </c>
      <c r="B20" s="25">
        <v>1</v>
      </c>
    </row>
    <row r="21" spans="1:2">
      <c r="A21" s="27" t="s">
        <v>33</v>
      </c>
      <c r="B21" s="25">
        <v>16</v>
      </c>
    </row>
    <row r="22" spans="1:2">
      <c r="A22" s="41">
        <v>0</v>
      </c>
      <c r="B22" s="25">
        <v>5</v>
      </c>
    </row>
    <row r="23" spans="1:2" ht="24">
      <c r="A23" s="41" t="s">
        <v>41</v>
      </c>
      <c r="B23" s="25">
        <v>8</v>
      </c>
    </row>
    <row r="24" spans="1:2" ht="24">
      <c r="A24" s="41" t="s">
        <v>28</v>
      </c>
      <c r="B24" s="25">
        <v>3</v>
      </c>
    </row>
    <row r="25" spans="1:2">
      <c r="A25" s="27" t="s">
        <v>23</v>
      </c>
      <c r="B25" s="25">
        <v>32</v>
      </c>
    </row>
    <row r="26" spans="1:2">
      <c r="A26" s="41">
        <v>0</v>
      </c>
      <c r="B26" s="25">
        <v>8</v>
      </c>
    </row>
    <row r="27" spans="1:2" ht="24">
      <c r="A27" s="41" t="s">
        <v>41</v>
      </c>
      <c r="B27" s="25">
        <v>11</v>
      </c>
    </row>
    <row r="28" spans="1:2" ht="24">
      <c r="A28" s="41" t="s">
        <v>28</v>
      </c>
      <c r="B28" s="25">
        <v>12</v>
      </c>
    </row>
    <row r="29" spans="1:2" ht="24">
      <c r="A29" s="41" t="s">
        <v>125</v>
      </c>
      <c r="B29" s="25">
        <v>1</v>
      </c>
    </row>
    <row r="30" spans="1:2">
      <c r="A30" s="27" t="s">
        <v>221</v>
      </c>
      <c r="B30" s="25">
        <v>7</v>
      </c>
    </row>
    <row r="31" spans="1:2">
      <c r="A31" s="41">
        <v>0</v>
      </c>
      <c r="B31" s="25">
        <v>1</v>
      </c>
    </row>
    <row r="32" spans="1:2" ht="24">
      <c r="A32" s="41" t="s">
        <v>41</v>
      </c>
      <c r="B32" s="25">
        <v>4</v>
      </c>
    </row>
    <row r="33" spans="1:2" ht="24">
      <c r="A33" s="41" t="s">
        <v>28</v>
      </c>
      <c r="B33" s="25">
        <v>1</v>
      </c>
    </row>
    <row r="34" spans="1:2" ht="24">
      <c r="A34" s="41" t="s">
        <v>125</v>
      </c>
      <c r="B34" s="25">
        <v>1</v>
      </c>
    </row>
    <row r="35" spans="1:2">
      <c r="A35" s="27" t="s">
        <v>379</v>
      </c>
      <c r="B35" s="25"/>
    </row>
    <row r="36" spans="1:2">
      <c r="A36" s="41" t="s">
        <v>379</v>
      </c>
      <c r="B36" s="25"/>
    </row>
    <row r="37" spans="1:2">
      <c r="A37" s="27" t="s">
        <v>380</v>
      </c>
      <c r="B37" s="25">
        <v>110</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selection activeCell="D10" sqref="D10"/>
    </sheetView>
  </sheetViews>
  <sheetFormatPr baseColWidth="10" defaultRowHeight="12" x14ac:dyDescent="0"/>
  <cols>
    <col min="1" max="1" width="12.6640625" bestFit="1" customWidth="1"/>
    <col min="2" max="2" width="4.83203125" bestFit="1" customWidth="1"/>
    <col min="4" max="4" width="11" bestFit="1" customWidth="1"/>
  </cols>
  <sheetData>
    <row r="3" spans="1:4" ht="24">
      <c r="A3" s="24" t="s">
        <v>416</v>
      </c>
    </row>
    <row r="4" spans="1:4">
      <c r="A4" s="24" t="s">
        <v>378</v>
      </c>
      <c r="B4" t="s">
        <v>376</v>
      </c>
    </row>
    <row r="5" spans="1:4">
      <c r="A5" s="27" t="s">
        <v>29</v>
      </c>
      <c r="B5" s="25">
        <v>43</v>
      </c>
    </row>
    <row r="6" spans="1:4">
      <c r="A6" s="41" t="s">
        <v>36</v>
      </c>
      <c r="B6" s="25">
        <v>16</v>
      </c>
      <c r="D6">
        <f>16/43</f>
        <v>0.37209302325581395</v>
      </c>
    </row>
    <row r="7" spans="1:4">
      <c r="A7" s="41" t="s">
        <v>27</v>
      </c>
      <c r="B7" s="25">
        <v>27</v>
      </c>
      <c r="D7">
        <f>27/43</f>
        <v>0.62790697674418605</v>
      </c>
    </row>
    <row r="8" spans="1:4">
      <c r="A8" s="27" t="s">
        <v>19</v>
      </c>
      <c r="B8" s="25">
        <v>45</v>
      </c>
    </row>
    <row r="9" spans="1:4">
      <c r="A9" s="41" t="s">
        <v>36</v>
      </c>
      <c r="B9" s="25">
        <v>12</v>
      </c>
      <c r="D9">
        <f>12/45</f>
        <v>0.26666666666666666</v>
      </c>
    </row>
    <row r="10" spans="1:4">
      <c r="A10" s="41" t="s">
        <v>27</v>
      </c>
      <c r="B10" s="25">
        <v>32</v>
      </c>
      <c r="D10">
        <f>32/45</f>
        <v>0.71111111111111114</v>
      </c>
    </row>
    <row r="11" spans="1:4">
      <c r="A11" s="41" t="s">
        <v>379</v>
      </c>
      <c r="B11" s="25">
        <v>1</v>
      </c>
    </row>
    <row r="12" spans="1:4">
      <c r="A12" s="27" t="s">
        <v>379</v>
      </c>
      <c r="B12" s="25"/>
    </row>
    <row r="13" spans="1:4">
      <c r="A13" s="41" t="s">
        <v>36</v>
      </c>
      <c r="B13" s="25"/>
    </row>
    <row r="14" spans="1:4">
      <c r="A14" s="41" t="s">
        <v>27</v>
      </c>
      <c r="B14" s="25"/>
    </row>
    <row r="15" spans="1:4">
      <c r="A15" s="41" t="s">
        <v>379</v>
      </c>
      <c r="B15" s="25"/>
    </row>
    <row r="16" spans="1:4">
      <c r="A16" s="27" t="s">
        <v>380</v>
      </c>
      <c r="B16" s="25">
        <v>88</v>
      </c>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8"/>
  <sheetViews>
    <sheetView workbookViewId="0">
      <selection activeCell="A3" sqref="A3"/>
    </sheetView>
  </sheetViews>
  <sheetFormatPr baseColWidth="10" defaultRowHeight="12" x14ac:dyDescent="0"/>
  <cols>
    <col min="1" max="1" width="9.83203125" bestFit="1" customWidth="1"/>
    <col min="2" max="2" width="4.83203125" customWidth="1"/>
  </cols>
  <sheetData>
    <row r="3" spans="1:2" ht="24">
      <c r="A3" s="24" t="s">
        <v>400</v>
      </c>
    </row>
    <row r="4" spans="1:2" ht="24">
      <c r="A4" s="24" t="s">
        <v>378</v>
      </c>
      <c r="B4" t="s">
        <v>376</v>
      </c>
    </row>
    <row r="5" spans="1:2">
      <c r="A5" s="27" t="s">
        <v>22</v>
      </c>
      <c r="B5" s="25">
        <v>30</v>
      </c>
    </row>
    <row r="6" spans="1:2">
      <c r="A6" s="41" t="s">
        <v>36</v>
      </c>
      <c r="B6" s="25">
        <v>7</v>
      </c>
    </row>
    <row r="7" spans="1:2">
      <c r="A7" s="41" t="s">
        <v>27</v>
      </c>
      <c r="B7" s="25">
        <v>23</v>
      </c>
    </row>
    <row r="8" spans="1:2">
      <c r="A8" s="27" t="s">
        <v>47</v>
      </c>
      <c r="B8" s="25">
        <v>8</v>
      </c>
    </row>
    <row r="9" spans="1:2">
      <c r="A9" s="41" t="s">
        <v>36</v>
      </c>
      <c r="B9" s="25">
        <v>2</v>
      </c>
    </row>
    <row r="10" spans="1:2">
      <c r="A10" s="41" t="s">
        <v>27</v>
      </c>
      <c r="B10" s="25">
        <v>6</v>
      </c>
    </row>
    <row r="11" spans="1:2">
      <c r="A11" s="27" t="s">
        <v>68</v>
      </c>
      <c r="B11" s="25">
        <v>29</v>
      </c>
    </row>
    <row r="12" spans="1:2">
      <c r="A12" s="41" t="s">
        <v>36</v>
      </c>
      <c r="B12" s="25">
        <v>11</v>
      </c>
    </row>
    <row r="13" spans="1:2">
      <c r="A13" s="41" t="s">
        <v>27</v>
      </c>
      <c r="B13" s="25">
        <v>17</v>
      </c>
    </row>
    <row r="14" spans="1:2">
      <c r="A14" s="41" t="s">
        <v>379</v>
      </c>
      <c r="B14" s="25">
        <v>1</v>
      </c>
    </row>
    <row r="15" spans="1:2">
      <c r="A15" s="27" t="s">
        <v>59</v>
      </c>
      <c r="B15" s="25">
        <v>21</v>
      </c>
    </row>
    <row r="16" spans="1:2">
      <c r="A16" s="41" t="s">
        <v>36</v>
      </c>
      <c r="B16" s="25">
        <v>8</v>
      </c>
    </row>
    <row r="17" spans="1:2">
      <c r="A17" s="41" t="s">
        <v>27</v>
      </c>
      <c r="B17" s="25">
        <v>13</v>
      </c>
    </row>
    <row r="18" spans="1:2">
      <c r="A18" s="27" t="s">
        <v>32</v>
      </c>
      <c r="B18" s="25">
        <v>17</v>
      </c>
    </row>
    <row r="19" spans="1:2">
      <c r="A19" s="41" t="s">
        <v>36</v>
      </c>
      <c r="B19" s="25">
        <v>7</v>
      </c>
    </row>
    <row r="20" spans="1:2">
      <c r="A20" s="41" t="s">
        <v>27</v>
      </c>
      <c r="B20" s="25">
        <v>10</v>
      </c>
    </row>
    <row r="21" spans="1:2">
      <c r="A21" s="27" t="s">
        <v>168</v>
      </c>
      <c r="B21" s="25">
        <v>2</v>
      </c>
    </row>
    <row r="22" spans="1:2">
      <c r="A22" s="41" t="s">
        <v>27</v>
      </c>
      <c r="B22" s="25">
        <v>2</v>
      </c>
    </row>
    <row r="23" spans="1:2" ht="24">
      <c r="A23" s="27" t="s">
        <v>54</v>
      </c>
      <c r="B23" s="25">
        <v>3</v>
      </c>
    </row>
    <row r="24" spans="1:2">
      <c r="A24" s="41" t="s">
        <v>36</v>
      </c>
      <c r="B24" s="25">
        <v>2</v>
      </c>
    </row>
    <row r="25" spans="1:2">
      <c r="A25" s="41" t="s">
        <v>27</v>
      </c>
      <c r="B25" s="25">
        <v>1</v>
      </c>
    </row>
    <row r="26" spans="1:2">
      <c r="A26" s="27" t="s">
        <v>379</v>
      </c>
      <c r="B26" s="25"/>
    </row>
    <row r="27" spans="1:2">
      <c r="A27" s="41" t="s">
        <v>379</v>
      </c>
      <c r="B27" s="25"/>
    </row>
    <row r="28" spans="1:2" ht="24">
      <c r="A28" s="27" t="s">
        <v>380</v>
      </c>
      <c r="B28" s="25">
        <v>110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F7" sqref="F7"/>
    </sheetView>
  </sheetViews>
  <sheetFormatPr baseColWidth="10" defaultRowHeight="12" x14ac:dyDescent="0"/>
  <cols>
    <col min="1" max="1" width="12.6640625" bestFit="1" customWidth="1"/>
    <col min="2" max="2" width="7.83203125" customWidth="1"/>
  </cols>
  <sheetData>
    <row r="3" spans="1:2" ht="24">
      <c r="A3" s="24" t="s">
        <v>416</v>
      </c>
    </row>
    <row r="4" spans="1:2">
      <c r="A4" s="24" t="s">
        <v>378</v>
      </c>
      <c r="B4" t="s">
        <v>376</v>
      </c>
    </row>
    <row r="5" spans="1:2">
      <c r="A5" s="27" t="s">
        <v>29</v>
      </c>
      <c r="B5" s="44">
        <v>0.48863636363636365</v>
      </c>
    </row>
    <row r="6" spans="1:2">
      <c r="A6" s="27" t="s">
        <v>19</v>
      </c>
      <c r="B6" s="44">
        <v>0.51136363636363635</v>
      </c>
    </row>
    <row r="7" spans="1:2">
      <c r="A7" s="27" t="s">
        <v>379</v>
      </c>
      <c r="B7" s="44">
        <v>0</v>
      </c>
    </row>
    <row r="8" spans="1:2">
      <c r="A8" s="27" t="s">
        <v>380</v>
      </c>
      <c r="B8" s="44">
        <v>1</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
    </sheetView>
  </sheetViews>
  <sheetFormatPr baseColWidth="10" defaultRowHeight="12" x14ac:dyDescent="0"/>
  <cols>
    <col min="1" max="1" width="8.83203125" customWidth="1"/>
    <col min="2" max="2" width="7.83203125" customWidth="1"/>
  </cols>
  <sheetData>
    <row r="3" spans="1:2" ht="36">
      <c r="A3" s="24" t="s">
        <v>417</v>
      </c>
    </row>
    <row r="4" spans="1:2" ht="24">
      <c r="A4" s="24" t="s">
        <v>378</v>
      </c>
      <c r="B4" t="s">
        <v>376</v>
      </c>
    </row>
    <row r="5" spans="1:2">
      <c r="A5" s="27" t="s">
        <v>314</v>
      </c>
      <c r="B5" s="44">
        <v>0.5357142857142857</v>
      </c>
    </row>
    <row r="6" spans="1:2">
      <c r="A6" s="27" t="s">
        <v>18</v>
      </c>
      <c r="B6" s="44">
        <v>0.4642857142857143</v>
      </c>
    </row>
    <row r="7" spans="1:2" ht="24">
      <c r="A7" s="27" t="s">
        <v>380</v>
      </c>
      <c r="B7" s="44">
        <v>1</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7" sqref="D37"/>
    </sheetView>
  </sheetViews>
  <sheetFormatPr baseColWidth="10" defaultRowHeight="12"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H20" sqref="H20"/>
    </sheetView>
  </sheetViews>
  <sheetFormatPr baseColWidth="10" defaultRowHeight="12" x14ac:dyDescent="0"/>
  <cols>
    <col min="1" max="1" width="8.83203125" customWidth="1"/>
    <col min="2" max="2" width="7.83203125" customWidth="1"/>
  </cols>
  <sheetData>
    <row r="3" spans="1:2" ht="24">
      <c r="A3" s="24" t="s">
        <v>399</v>
      </c>
    </row>
    <row r="4" spans="1:2" ht="24">
      <c r="A4" s="24" t="s">
        <v>378</v>
      </c>
      <c r="B4" t="s">
        <v>376</v>
      </c>
    </row>
    <row r="5" spans="1:2">
      <c r="A5" s="27" t="s">
        <v>129</v>
      </c>
      <c r="B5" s="44">
        <v>2.7272727272727271E-2</v>
      </c>
    </row>
    <row r="6" spans="1:2">
      <c r="A6" s="27" t="s">
        <v>20</v>
      </c>
      <c r="B6" s="44">
        <v>0.17272727272727273</v>
      </c>
    </row>
    <row r="7" spans="1:2">
      <c r="A7" s="27" t="s">
        <v>30</v>
      </c>
      <c r="B7" s="44">
        <v>0.4</v>
      </c>
    </row>
    <row r="8" spans="1:2">
      <c r="A8" s="27" t="s">
        <v>93</v>
      </c>
      <c r="B8" s="44">
        <v>0.22727272727272727</v>
      </c>
    </row>
    <row r="9" spans="1:2">
      <c r="A9" s="27" t="s">
        <v>45</v>
      </c>
      <c r="B9" s="44">
        <v>0.13636363636363635</v>
      </c>
    </row>
    <row r="10" spans="1:2" ht="24">
      <c r="A10" s="27" t="s">
        <v>106</v>
      </c>
      <c r="B10" s="44">
        <v>3.6363636363636362E-2</v>
      </c>
    </row>
    <row r="11" spans="1:2">
      <c r="A11" s="27" t="s">
        <v>379</v>
      </c>
      <c r="B11" s="44">
        <v>0</v>
      </c>
    </row>
    <row r="12" spans="1:2" ht="24">
      <c r="A12" s="27" t="s">
        <v>380</v>
      </c>
      <c r="B12" s="44">
        <v>1</v>
      </c>
    </row>
  </sheetData>
  <pageMargins left="0.75" right="0.75" top="1" bottom="1" header="0.5" footer="0.5"/>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workbookViewId="0">
      <selection activeCell="H19" sqref="H19"/>
    </sheetView>
  </sheetViews>
  <sheetFormatPr baseColWidth="10" defaultRowHeight="12" x14ac:dyDescent="0"/>
  <cols>
    <col min="1" max="1" width="9" customWidth="1"/>
    <col min="2" max="2" width="7.83203125" customWidth="1"/>
  </cols>
  <sheetData>
    <row r="3" spans="1:2" ht="24">
      <c r="A3" s="24" t="s">
        <v>400</v>
      </c>
    </row>
    <row r="4" spans="1:2" ht="24">
      <c r="A4" s="24" t="s">
        <v>378</v>
      </c>
      <c r="B4" t="s">
        <v>376</v>
      </c>
    </row>
    <row r="5" spans="1:2">
      <c r="A5" s="27" t="s">
        <v>22</v>
      </c>
      <c r="B5" s="44">
        <v>0.27272727272727271</v>
      </c>
    </row>
    <row r="6" spans="1:2">
      <c r="A6" s="27" t="s">
        <v>47</v>
      </c>
      <c r="B6" s="44">
        <v>7.2727272727272724E-2</v>
      </c>
    </row>
    <row r="7" spans="1:2">
      <c r="A7" s="27" t="s">
        <v>68</v>
      </c>
      <c r="B7" s="44">
        <v>0.26363636363636361</v>
      </c>
    </row>
    <row r="8" spans="1:2">
      <c r="A8" s="27" t="s">
        <v>59</v>
      </c>
      <c r="B8" s="44">
        <v>0.19090909090909092</v>
      </c>
    </row>
    <row r="9" spans="1:2">
      <c r="A9" s="27" t="s">
        <v>32</v>
      </c>
      <c r="B9" s="44">
        <v>0.15454545454545454</v>
      </c>
    </row>
    <row r="10" spans="1:2">
      <c r="A10" s="27" t="s">
        <v>168</v>
      </c>
      <c r="B10" s="44">
        <v>1.8181818181818181E-2</v>
      </c>
    </row>
    <row r="11" spans="1:2" ht="24">
      <c r="A11" s="27" t="s">
        <v>54</v>
      </c>
      <c r="B11" s="44">
        <v>2.7272727272727271E-2</v>
      </c>
    </row>
    <row r="12" spans="1:2">
      <c r="A12" s="27" t="s">
        <v>379</v>
      </c>
      <c r="B12" s="44">
        <v>0</v>
      </c>
    </row>
    <row r="13" spans="1:2" ht="24">
      <c r="A13" s="27" t="s">
        <v>380</v>
      </c>
      <c r="B13" s="44">
        <v>1</v>
      </c>
    </row>
    <row r="16" spans="1:2">
      <c r="A16" s="29" t="s">
        <v>22</v>
      </c>
      <c r="B16" s="45">
        <v>0.27272727272727271</v>
      </c>
    </row>
    <row r="17" spans="1:2">
      <c r="A17" s="29" t="s">
        <v>32</v>
      </c>
      <c r="B17" s="45">
        <v>0.15454545454545454</v>
      </c>
    </row>
    <row r="18" spans="1:2">
      <c r="A18" s="29" t="s">
        <v>47</v>
      </c>
      <c r="B18" s="45">
        <v>7.2727272727272724E-2</v>
      </c>
    </row>
    <row r="19" spans="1:2">
      <c r="A19" s="29" t="s">
        <v>68</v>
      </c>
      <c r="B19" s="45">
        <v>0.26363636363636361</v>
      </c>
    </row>
    <row r="20" spans="1:2" ht="24">
      <c r="A20" s="29" t="s">
        <v>414</v>
      </c>
      <c r="B20" s="45">
        <v>0.19090909090909092</v>
      </c>
    </row>
    <row r="21" spans="1:2">
      <c r="A21" s="29" t="s">
        <v>168</v>
      </c>
      <c r="B21" s="45">
        <v>1.8181818181818181E-2</v>
      </c>
    </row>
    <row r="22" spans="1:2" ht="36">
      <c r="A22" s="29" t="s">
        <v>409</v>
      </c>
      <c r="B22" s="45">
        <v>2.7272727272727271E-2</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I13" sqref="I13"/>
    </sheetView>
  </sheetViews>
  <sheetFormatPr baseColWidth="10" defaultRowHeight="12" x14ac:dyDescent="0"/>
  <cols>
    <col min="1" max="1" width="8.83203125" customWidth="1"/>
    <col min="2" max="2" width="7.83203125" customWidth="1"/>
  </cols>
  <sheetData>
    <row r="3" spans="1:2" ht="24">
      <c r="A3" s="24" t="s">
        <v>408</v>
      </c>
    </row>
    <row r="4" spans="1:2" ht="24">
      <c r="A4" s="24" t="s">
        <v>378</v>
      </c>
      <c r="B4" t="s">
        <v>376</v>
      </c>
    </row>
    <row r="5" spans="1:2">
      <c r="A5" s="27" t="s">
        <v>38</v>
      </c>
      <c r="B5" s="44">
        <v>0.24545454545454545</v>
      </c>
    </row>
    <row r="6" spans="1:2" ht="60">
      <c r="A6" s="27" t="s">
        <v>55</v>
      </c>
      <c r="B6" s="44">
        <v>7.2727272727272724E-2</v>
      </c>
    </row>
    <row r="7" spans="1:2" ht="36">
      <c r="A7" s="27" t="s">
        <v>60</v>
      </c>
      <c r="B7" s="44">
        <v>0.18181818181818182</v>
      </c>
    </row>
    <row r="8" spans="1:2">
      <c r="A8" s="27" t="s">
        <v>33</v>
      </c>
      <c r="B8" s="44">
        <v>0.14545454545454545</v>
      </c>
    </row>
    <row r="9" spans="1:2">
      <c r="A9" s="27" t="s">
        <v>23</v>
      </c>
      <c r="B9" s="44">
        <v>0.29090909090909089</v>
      </c>
    </row>
    <row r="10" spans="1:2">
      <c r="A10" s="27" t="s">
        <v>221</v>
      </c>
      <c r="B10" s="44">
        <v>6.363636363636363E-2</v>
      </c>
    </row>
    <row r="11" spans="1:2">
      <c r="A11" s="27" t="s">
        <v>379</v>
      </c>
      <c r="B11" s="44">
        <v>0</v>
      </c>
    </row>
    <row r="12" spans="1:2" ht="24">
      <c r="A12" s="27" t="s">
        <v>380</v>
      </c>
      <c r="B12" s="44">
        <v>1</v>
      </c>
    </row>
    <row r="15" spans="1:2" ht="36">
      <c r="A15" s="29" t="s">
        <v>409</v>
      </c>
      <c r="B15" s="45">
        <v>7.2727272727272724E-2</v>
      </c>
    </row>
    <row r="16" spans="1:2" ht="24">
      <c r="A16" s="29" t="s">
        <v>414</v>
      </c>
      <c r="B16" s="45">
        <v>0.18181818181818182</v>
      </c>
    </row>
    <row r="17" spans="1:2" ht="36">
      <c r="A17" s="29" t="s">
        <v>410</v>
      </c>
      <c r="B17" s="45">
        <v>0.29090909090909089</v>
      </c>
    </row>
    <row r="18" spans="1:2" ht="36">
      <c r="A18" s="29" t="s">
        <v>411</v>
      </c>
      <c r="B18" s="45">
        <v>0.14545454545454545</v>
      </c>
    </row>
    <row r="19" spans="1:2" ht="36">
      <c r="A19" s="29" t="s">
        <v>412</v>
      </c>
      <c r="B19" s="45">
        <v>6.363636363636363E-2</v>
      </c>
    </row>
    <row r="20" spans="1:2" ht="36">
      <c r="A20" s="29" t="s">
        <v>413</v>
      </c>
      <c r="B20" s="45">
        <v>0.24545454545454545</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
  <sheetViews>
    <sheetView workbookViewId="0">
      <selection activeCell="L14" sqref="L14"/>
    </sheetView>
  </sheetViews>
  <sheetFormatPr baseColWidth="10" defaultRowHeight="12" x14ac:dyDescent="0"/>
  <cols>
    <col min="1" max="1" width="8.83203125" customWidth="1"/>
    <col min="2" max="2" width="4.5" customWidth="1"/>
    <col min="3" max="3" width="10.5" bestFit="1" customWidth="1"/>
    <col min="4" max="4" width="10.5" customWidth="1"/>
    <col min="5" max="5" width="9.5" bestFit="1" customWidth="1"/>
    <col min="6" max="6" width="6.6640625" bestFit="1" customWidth="1"/>
    <col min="7" max="7" width="10.5" customWidth="1"/>
    <col min="8" max="8" width="10.1640625" bestFit="1" customWidth="1"/>
    <col min="9" max="9" width="10.1640625" customWidth="1"/>
  </cols>
  <sheetData>
    <row r="3" spans="1:9" ht="24">
      <c r="B3" s="24" t="s">
        <v>377</v>
      </c>
    </row>
    <row r="4" spans="1:9" ht="120">
      <c r="A4" s="24" t="s">
        <v>378</v>
      </c>
      <c r="B4" t="s">
        <v>391</v>
      </c>
      <c r="C4" t="s">
        <v>392</v>
      </c>
      <c r="D4" t="s">
        <v>393</v>
      </c>
      <c r="E4" t="s">
        <v>394</v>
      </c>
      <c r="F4" t="s">
        <v>395</v>
      </c>
      <c r="G4" t="s">
        <v>396</v>
      </c>
      <c r="H4" t="s">
        <v>397</v>
      </c>
    </row>
    <row r="5" spans="1:9">
      <c r="A5" s="27" t="s">
        <v>129</v>
      </c>
      <c r="B5" s="25">
        <v>0</v>
      </c>
      <c r="C5" s="25">
        <v>1</v>
      </c>
      <c r="D5" s="25">
        <v>0</v>
      </c>
      <c r="E5" s="25">
        <v>1</v>
      </c>
      <c r="F5" s="25">
        <v>0</v>
      </c>
      <c r="G5" s="25">
        <v>0</v>
      </c>
      <c r="H5" s="25">
        <v>1</v>
      </c>
    </row>
    <row r="6" spans="1:9">
      <c r="A6" s="27" t="s">
        <v>20</v>
      </c>
      <c r="B6" s="25">
        <v>2</v>
      </c>
      <c r="C6" s="25">
        <v>6</v>
      </c>
      <c r="D6" s="25">
        <v>4</v>
      </c>
      <c r="E6" s="25">
        <v>6</v>
      </c>
      <c r="F6" s="25">
        <v>2</v>
      </c>
      <c r="G6" s="25">
        <v>2</v>
      </c>
      <c r="H6" s="25">
        <v>9</v>
      </c>
    </row>
    <row r="7" spans="1:9">
      <c r="A7" s="27" t="s">
        <v>30</v>
      </c>
      <c r="B7" s="25">
        <v>3</v>
      </c>
      <c r="C7" s="25">
        <v>10</v>
      </c>
      <c r="D7" s="25">
        <v>15</v>
      </c>
      <c r="E7" s="25">
        <v>16</v>
      </c>
      <c r="F7" s="25">
        <v>0</v>
      </c>
      <c r="G7" s="25">
        <v>7</v>
      </c>
      <c r="H7" s="25">
        <v>8</v>
      </c>
    </row>
    <row r="8" spans="1:9">
      <c r="A8" s="27" t="s">
        <v>93</v>
      </c>
      <c r="B8" s="25">
        <v>3</v>
      </c>
      <c r="C8" s="25">
        <v>5</v>
      </c>
      <c r="D8" s="25">
        <v>8</v>
      </c>
      <c r="E8" s="25">
        <v>8</v>
      </c>
      <c r="F8" s="25">
        <v>3</v>
      </c>
      <c r="G8" s="25">
        <v>2</v>
      </c>
      <c r="H8" s="25">
        <v>7</v>
      </c>
    </row>
    <row r="9" spans="1:9">
      <c r="A9" s="27" t="s">
        <v>45</v>
      </c>
      <c r="B9" s="25">
        <v>2</v>
      </c>
      <c r="C9" s="25">
        <v>5</v>
      </c>
      <c r="D9" s="25">
        <v>2</v>
      </c>
      <c r="E9" s="25">
        <v>7</v>
      </c>
      <c r="F9" s="25">
        <v>1</v>
      </c>
      <c r="G9" s="25">
        <v>2</v>
      </c>
      <c r="H9" s="25">
        <v>3</v>
      </c>
    </row>
    <row r="10" spans="1:9" ht="24">
      <c r="A10" s="27" t="s">
        <v>106</v>
      </c>
      <c r="B10" s="25">
        <v>0</v>
      </c>
      <c r="C10" s="25">
        <v>1</v>
      </c>
      <c r="D10" s="25">
        <v>1</v>
      </c>
      <c r="E10" s="25">
        <v>1</v>
      </c>
      <c r="F10" s="25">
        <v>0</v>
      </c>
      <c r="G10" s="25">
        <v>1</v>
      </c>
      <c r="H10" s="25">
        <v>2</v>
      </c>
    </row>
    <row r="11" spans="1:9">
      <c r="A11" s="27" t="s">
        <v>379</v>
      </c>
      <c r="B11" s="25">
        <v>1</v>
      </c>
      <c r="C11" s="25">
        <v>1</v>
      </c>
      <c r="D11" s="25">
        <v>0</v>
      </c>
      <c r="E11" s="25">
        <v>0</v>
      </c>
      <c r="F11" s="25">
        <v>0</v>
      </c>
      <c r="G11" s="25">
        <v>0</v>
      </c>
      <c r="H11" s="25">
        <v>1</v>
      </c>
    </row>
    <row r="12" spans="1:9" ht="24">
      <c r="A12" s="27" t="s">
        <v>380</v>
      </c>
      <c r="B12" s="25">
        <v>11</v>
      </c>
      <c r="C12" s="25">
        <v>29</v>
      </c>
      <c r="D12" s="25">
        <v>30</v>
      </c>
      <c r="E12" s="25">
        <v>39</v>
      </c>
      <c r="F12" s="25">
        <v>6</v>
      </c>
      <c r="G12" s="25">
        <v>14</v>
      </c>
      <c r="H12" s="25">
        <v>31</v>
      </c>
    </row>
    <row r="15" spans="1:9" ht="84">
      <c r="A15" s="28" t="s">
        <v>2</v>
      </c>
      <c r="B15" s="26" t="s">
        <v>418</v>
      </c>
      <c r="C15" s="26" t="s">
        <v>419</v>
      </c>
      <c r="D15" s="26" t="s">
        <v>420</v>
      </c>
      <c r="E15" s="26" t="s">
        <v>421</v>
      </c>
      <c r="F15" s="26" t="s">
        <v>422</v>
      </c>
      <c r="G15" s="26" t="s">
        <v>423</v>
      </c>
      <c r="H15" s="26" t="s">
        <v>424</v>
      </c>
    </row>
    <row r="16" spans="1:9">
      <c r="A16" s="29" t="s">
        <v>20</v>
      </c>
      <c r="B16" s="30">
        <f>B6/$I16</f>
        <v>6.4516129032258063E-2</v>
      </c>
      <c r="C16" s="30">
        <f t="shared" ref="C16:H16" si="0">C6/$I16</f>
        <v>0.19354838709677419</v>
      </c>
      <c r="D16" s="30">
        <f t="shared" si="0"/>
        <v>0.12903225806451613</v>
      </c>
      <c r="E16" s="30">
        <f t="shared" si="0"/>
        <v>0.19354838709677419</v>
      </c>
      <c r="F16" s="30">
        <f t="shared" si="0"/>
        <v>6.4516129032258063E-2</v>
      </c>
      <c r="G16" s="30">
        <f t="shared" si="0"/>
        <v>6.4516129032258063E-2</v>
      </c>
      <c r="H16" s="30">
        <f t="shared" si="0"/>
        <v>0.29032258064516131</v>
      </c>
      <c r="I16">
        <f>SUM(B6:H6)</f>
        <v>31</v>
      </c>
    </row>
    <row r="17" spans="1:9">
      <c r="A17" s="29" t="s">
        <v>30</v>
      </c>
      <c r="B17" s="30">
        <f t="shared" ref="B17:H17" si="1">B7/$I17</f>
        <v>5.0847457627118647E-2</v>
      </c>
      <c r="C17" s="30">
        <f t="shared" si="1"/>
        <v>0.16949152542372881</v>
      </c>
      <c r="D17" s="30">
        <f t="shared" si="1"/>
        <v>0.25423728813559321</v>
      </c>
      <c r="E17" s="30">
        <f t="shared" si="1"/>
        <v>0.2711864406779661</v>
      </c>
      <c r="F17" s="30">
        <f t="shared" si="1"/>
        <v>0</v>
      </c>
      <c r="G17" s="30">
        <f t="shared" si="1"/>
        <v>0.11864406779661017</v>
      </c>
      <c r="H17" s="30">
        <f t="shared" si="1"/>
        <v>0.13559322033898305</v>
      </c>
      <c r="I17">
        <f t="shared" ref="I17:I19" si="2">SUM(B7:H7)</f>
        <v>59</v>
      </c>
    </row>
    <row r="18" spans="1:9">
      <c r="A18" s="29" t="s">
        <v>93</v>
      </c>
      <c r="B18" s="30">
        <f t="shared" ref="B18:H18" si="3">B8/$I18</f>
        <v>8.3333333333333329E-2</v>
      </c>
      <c r="C18" s="30">
        <f t="shared" si="3"/>
        <v>0.1388888888888889</v>
      </c>
      <c r="D18" s="30">
        <f t="shared" si="3"/>
        <v>0.22222222222222221</v>
      </c>
      <c r="E18" s="30">
        <f t="shared" si="3"/>
        <v>0.22222222222222221</v>
      </c>
      <c r="F18" s="30">
        <f t="shared" si="3"/>
        <v>8.3333333333333329E-2</v>
      </c>
      <c r="G18" s="30">
        <f t="shared" si="3"/>
        <v>5.5555555555555552E-2</v>
      </c>
      <c r="H18" s="30">
        <f t="shared" si="3"/>
        <v>0.19444444444444445</v>
      </c>
      <c r="I18">
        <f t="shared" si="2"/>
        <v>36</v>
      </c>
    </row>
    <row r="19" spans="1:9">
      <c r="A19" s="29" t="s">
        <v>45</v>
      </c>
      <c r="B19" s="30">
        <f t="shared" ref="B19:H19" si="4">B9/$I19</f>
        <v>9.0909090909090912E-2</v>
      </c>
      <c r="C19" s="30">
        <f t="shared" si="4"/>
        <v>0.22727272727272727</v>
      </c>
      <c r="D19" s="30">
        <f t="shared" si="4"/>
        <v>9.0909090909090912E-2</v>
      </c>
      <c r="E19" s="30">
        <f t="shared" si="4"/>
        <v>0.31818181818181818</v>
      </c>
      <c r="F19" s="30">
        <f t="shared" si="4"/>
        <v>4.5454545454545456E-2</v>
      </c>
      <c r="G19" s="30">
        <f t="shared" si="4"/>
        <v>9.0909090909090912E-2</v>
      </c>
      <c r="H19" s="30">
        <f t="shared" si="4"/>
        <v>0.13636363636363635</v>
      </c>
      <c r="I19">
        <f t="shared" si="2"/>
        <v>22</v>
      </c>
    </row>
    <row r="20" spans="1:9">
      <c r="A20" t="s">
        <v>376</v>
      </c>
      <c r="B20" s="40">
        <f>SUM(B6:B9)/$I20</f>
        <v>6.7567567567567571E-2</v>
      </c>
      <c r="C20" s="40">
        <f t="shared" ref="C20:H20" si="5">SUM(C6:C9)/$I20</f>
        <v>0.17567567567567569</v>
      </c>
      <c r="D20" s="40">
        <f t="shared" si="5"/>
        <v>0.19594594594594594</v>
      </c>
      <c r="E20" s="40">
        <f t="shared" si="5"/>
        <v>0.25</v>
      </c>
      <c r="F20" s="40">
        <f t="shared" si="5"/>
        <v>4.0540540540540543E-2</v>
      </c>
      <c r="G20" s="40">
        <f t="shared" si="5"/>
        <v>8.7837837837837843E-2</v>
      </c>
      <c r="H20" s="40">
        <f t="shared" si="5"/>
        <v>0.18243243243243243</v>
      </c>
      <c r="I20">
        <f>SUM(I16:I19)</f>
        <v>148</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1"/>
  <sheetViews>
    <sheetView workbookViewId="0">
      <selection activeCell="I16" sqref="I16"/>
    </sheetView>
  </sheetViews>
  <sheetFormatPr baseColWidth="10" defaultRowHeight="12" x14ac:dyDescent="0"/>
  <cols>
    <col min="1" max="1" width="8.83203125" customWidth="1"/>
    <col min="2" max="2" width="4.83203125" customWidth="1"/>
    <col min="3" max="4" width="10.5" customWidth="1"/>
    <col min="5" max="5" width="9.5" customWidth="1"/>
    <col min="6" max="7" width="10.5" customWidth="1"/>
    <col min="8" max="8" width="10.1640625" customWidth="1"/>
  </cols>
  <sheetData>
    <row r="3" spans="1:8" ht="24">
      <c r="B3" s="24" t="s">
        <v>377</v>
      </c>
    </row>
    <row r="4" spans="1:8" ht="108">
      <c r="A4" s="24" t="s">
        <v>378</v>
      </c>
      <c r="B4" t="s">
        <v>391</v>
      </c>
      <c r="C4" t="s">
        <v>392</v>
      </c>
      <c r="D4" t="s">
        <v>393</v>
      </c>
      <c r="E4" t="s">
        <v>394</v>
      </c>
      <c r="F4" t="s">
        <v>395</v>
      </c>
      <c r="G4" t="s">
        <v>396</v>
      </c>
      <c r="H4" t="s">
        <v>397</v>
      </c>
    </row>
    <row r="5" spans="1:8">
      <c r="A5" s="27" t="s">
        <v>22</v>
      </c>
      <c r="B5" s="25">
        <v>3</v>
      </c>
      <c r="C5" s="25">
        <v>7</v>
      </c>
      <c r="D5" s="25">
        <v>13</v>
      </c>
      <c r="E5" s="25">
        <v>14</v>
      </c>
      <c r="F5" s="25">
        <v>3</v>
      </c>
      <c r="G5" s="25">
        <v>5</v>
      </c>
      <c r="H5" s="25">
        <v>7</v>
      </c>
    </row>
    <row r="6" spans="1:8">
      <c r="A6" s="27" t="s">
        <v>47</v>
      </c>
      <c r="B6" s="25">
        <v>1</v>
      </c>
      <c r="C6" s="25">
        <v>1</v>
      </c>
      <c r="D6" s="25">
        <v>3</v>
      </c>
      <c r="E6" s="25">
        <v>4</v>
      </c>
      <c r="F6" s="25">
        <v>0</v>
      </c>
      <c r="G6" s="25">
        <v>1</v>
      </c>
      <c r="H6" s="25">
        <v>1</v>
      </c>
    </row>
    <row r="7" spans="1:8">
      <c r="A7" s="27" t="s">
        <v>68</v>
      </c>
      <c r="B7" s="25">
        <v>2</v>
      </c>
      <c r="C7" s="25">
        <v>8</v>
      </c>
      <c r="D7" s="25">
        <v>4</v>
      </c>
      <c r="E7" s="25">
        <v>10</v>
      </c>
      <c r="F7" s="25">
        <v>1</v>
      </c>
      <c r="G7" s="25">
        <v>2</v>
      </c>
      <c r="H7" s="25">
        <v>10</v>
      </c>
    </row>
    <row r="8" spans="1:8">
      <c r="A8" s="27" t="s">
        <v>59</v>
      </c>
      <c r="B8" s="25">
        <v>2</v>
      </c>
      <c r="C8" s="25">
        <v>8</v>
      </c>
      <c r="D8" s="25">
        <v>6</v>
      </c>
      <c r="E8" s="25">
        <v>2</v>
      </c>
      <c r="F8" s="25">
        <v>2</v>
      </c>
      <c r="G8" s="25">
        <v>3</v>
      </c>
      <c r="H8" s="25">
        <v>5</v>
      </c>
    </row>
    <row r="9" spans="1:8">
      <c r="A9" s="27" t="s">
        <v>32</v>
      </c>
      <c r="B9" s="25">
        <v>1</v>
      </c>
      <c r="C9" s="25">
        <v>3</v>
      </c>
      <c r="D9" s="25">
        <v>4</v>
      </c>
      <c r="E9" s="25">
        <v>7</v>
      </c>
      <c r="F9" s="25">
        <v>0</v>
      </c>
      <c r="G9" s="25">
        <v>3</v>
      </c>
      <c r="H9" s="25">
        <v>4</v>
      </c>
    </row>
    <row r="10" spans="1:8">
      <c r="A10" s="27" t="s">
        <v>168</v>
      </c>
      <c r="B10" s="25">
        <v>1</v>
      </c>
      <c r="C10" s="25">
        <v>0</v>
      </c>
      <c r="D10" s="25">
        <v>0</v>
      </c>
      <c r="E10" s="25">
        <v>1</v>
      </c>
      <c r="F10" s="25">
        <v>0</v>
      </c>
      <c r="G10" s="25">
        <v>0</v>
      </c>
      <c r="H10" s="25">
        <v>1</v>
      </c>
    </row>
    <row r="11" spans="1:8" ht="24">
      <c r="A11" s="27" t="s">
        <v>54</v>
      </c>
      <c r="B11" s="25">
        <v>0</v>
      </c>
      <c r="C11" s="25">
        <v>0</v>
      </c>
      <c r="D11" s="25">
        <v>0</v>
      </c>
      <c r="E11" s="25">
        <v>1</v>
      </c>
      <c r="F11" s="25">
        <v>0</v>
      </c>
      <c r="G11" s="25">
        <v>0</v>
      </c>
      <c r="H11" s="25">
        <v>3</v>
      </c>
    </row>
    <row r="12" spans="1:8">
      <c r="A12" s="27" t="s">
        <v>379</v>
      </c>
      <c r="B12" s="25">
        <v>1</v>
      </c>
      <c r="C12" s="25">
        <v>2</v>
      </c>
      <c r="D12" s="25">
        <v>0</v>
      </c>
      <c r="E12" s="25">
        <v>0</v>
      </c>
      <c r="F12" s="25">
        <v>0</v>
      </c>
      <c r="G12" s="25">
        <v>0</v>
      </c>
      <c r="H12" s="25">
        <v>0</v>
      </c>
    </row>
    <row r="13" spans="1:8" ht="24">
      <c r="A13" s="27" t="s">
        <v>380</v>
      </c>
      <c r="B13" s="25">
        <v>11</v>
      </c>
      <c r="C13" s="25">
        <v>29</v>
      </c>
      <c r="D13" s="25">
        <v>30</v>
      </c>
      <c r="E13" s="25">
        <v>39</v>
      </c>
      <c r="F13" s="25">
        <v>6</v>
      </c>
      <c r="G13" s="25">
        <v>14</v>
      </c>
      <c r="H13" s="25">
        <v>31</v>
      </c>
    </row>
    <row r="16" spans="1:8" ht="84">
      <c r="A16" t="s">
        <v>4</v>
      </c>
      <c r="B16" t="s">
        <v>418</v>
      </c>
      <c r="C16" t="s">
        <v>419</v>
      </c>
      <c r="D16" t="s">
        <v>420</v>
      </c>
      <c r="E16" t="s">
        <v>421</v>
      </c>
      <c r="F16" t="s">
        <v>422</v>
      </c>
      <c r="G16" t="s">
        <v>423</v>
      </c>
      <c r="H16" t="s">
        <v>424</v>
      </c>
    </row>
    <row r="17" spans="1:9">
      <c r="A17" s="27" t="s">
        <v>22</v>
      </c>
      <c r="B17" s="40">
        <f>B5/$I17</f>
        <v>5.7692307692307696E-2</v>
      </c>
      <c r="C17" s="40">
        <f t="shared" ref="C17:H17" si="0">C5/$I17</f>
        <v>0.13461538461538461</v>
      </c>
      <c r="D17" s="40">
        <f t="shared" si="0"/>
        <v>0.25</v>
      </c>
      <c r="E17" s="40">
        <f t="shared" si="0"/>
        <v>0.26923076923076922</v>
      </c>
      <c r="F17" s="40">
        <f t="shared" si="0"/>
        <v>5.7692307692307696E-2</v>
      </c>
      <c r="G17" s="40">
        <f t="shared" si="0"/>
        <v>9.6153846153846159E-2</v>
      </c>
      <c r="H17" s="40">
        <f t="shared" si="0"/>
        <v>0.13461538461538461</v>
      </c>
      <c r="I17">
        <f>SUM(B5:H5)</f>
        <v>52</v>
      </c>
    </row>
    <row r="18" spans="1:9">
      <c r="A18" s="27" t="s">
        <v>32</v>
      </c>
      <c r="B18" s="40">
        <f t="shared" ref="B18:H18" si="1">B9/$I18</f>
        <v>4.5454545454545456E-2</v>
      </c>
      <c r="C18" s="40">
        <f t="shared" si="1"/>
        <v>0.13636363636363635</v>
      </c>
      <c r="D18" s="40">
        <f t="shared" si="1"/>
        <v>0.18181818181818182</v>
      </c>
      <c r="E18" s="40">
        <f t="shared" si="1"/>
        <v>0.31818181818181818</v>
      </c>
      <c r="F18" s="40">
        <f t="shared" si="1"/>
        <v>0</v>
      </c>
      <c r="G18" s="40">
        <f t="shared" si="1"/>
        <v>0.13636363636363635</v>
      </c>
      <c r="H18" s="40">
        <f t="shared" si="1"/>
        <v>0.18181818181818182</v>
      </c>
      <c r="I18">
        <f>SUM(B9:H9)</f>
        <v>22</v>
      </c>
    </row>
    <row r="19" spans="1:9">
      <c r="A19" s="27" t="s">
        <v>47</v>
      </c>
      <c r="B19" s="40">
        <f t="shared" ref="B19:H19" si="2">B6/$I19</f>
        <v>9.0909090909090912E-2</v>
      </c>
      <c r="C19" s="40">
        <f t="shared" si="2"/>
        <v>9.0909090909090912E-2</v>
      </c>
      <c r="D19" s="40">
        <f t="shared" si="2"/>
        <v>0.27272727272727271</v>
      </c>
      <c r="E19" s="40">
        <f t="shared" si="2"/>
        <v>0.36363636363636365</v>
      </c>
      <c r="F19" s="40">
        <f t="shared" si="2"/>
        <v>0</v>
      </c>
      <c r="G19" s="40">
        <f t="shared" si="2"/>
        <v>9.0909090909090912E-2</v>
      </c>
      <c r="H19" s="40">
        <f t="shared" si="2"/>
        <v>9.0909090909090912E-2</v>
      </c>
      <c r="I19">
        <f>SUM(B6:H6)</f>
        <v>11</v>
      </c>
    </row>
    <row r="20" spans="1:9">
      <c r="A20" s="27" t="s">
        <v>68</v>
      </c>
      <c r="B20" s="40">
        <f t="shared" ref="B20:H20" si="3">B7/$I20</f>
        <v>5.4054054054054057E-2</v>
      </c>
      <c r="C20" s="40">
        <f t="shared" si="3"/>
        <v>0.21621621621621623</v>
      </c>
      <c r="D20" s="40">
        <f t="shared" si="3"/>
        <v>0.10810810810810811</v>
      </c>
      <c r="E20" s="40">
        <f t="shared" si="3"/>
        <v>0.27027027027027029</v>
      </c>
      <c r="F20" s="40">
        <f t="shared" si="3"/>
        <v>2.7027027027027029E-2</v>
      </c>
      <c r="G20" s="40">
        <f t="shared" si="3"/>
        <v>5.4054054054054057E-2</v>
      </c>
      <c r="H20" s="40">
        <f t="shared" si="3"/>
        <v>0.27027027027027029</v>
      </c>
      <c r="I20">
        <f>SUM(B7:H7)</f>
        <v>37</v>
      </c>
    </row>
    <row r="21" spans="1:9">
      <c r="A21" s="27" t="s">
        <v>59</v>
      </c>
      <c r="B21" s="40">
        <f t="shared" ref="B21:H21" si="4">B8/$I21</f>
        <v>7.1428571428571425E-2</v>
      </c>
      <c r="C21" s="40">
        <f t="shared" si="4"/>
        <v>0.2857142857142857</v>
      </c>
      <c r="D21" s="40">
        <f t="shared" si="4"/>
        <v>0.21428571428571427</v>
      </c>
      <c r="E21" s="40">
        <f t="shared" si="4"/>
        <v>7.1428571428571425E-2</v>
      </c>
      <c r="F21" s="40">
        <f t="shared" si="4"/>
        <v>7.1428571428571425E-2</v>
      </c>
      <c r="G21" s="40">
        <f t="shared" si="4"/>
        <v>0.10714285714285714</v>
      </c>
      <c r="H21" s="40">
        <f t="shared" si="4"/>
        <v>0.17857142857142858</v>
      </c>
      <c r="I21">
        <f>SUM(B8:H8)</f>
        <v>28</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Results</vt:lpstr>
      <vt:lpstr>Gender</vt:lpstr>
      <vt:lpstr>EEK Knows</vt:lpstr>
      <vt:lpstr>Demographics</vt:lpstr>
      <vt:lpstr>Age</vt:lpstr>
      <vt:lpstr>Job Level</vt:lpstr>
      <vt:lpstr>Org Size</vt:lpstr>
      <vt:lpstr>Obstacle by Age</vt:lpstr>
      <vt:lpstr>Obstacle by Job Level</vt:lpstr>
      <vt:lpstr>Obstacle by LD</vt:lpstr>
      <vt:lpstr>Help by Age</vt:lpstr>
      <vt:lpstr>Help by Job Level</vt:lpstr>
      <vt:lpstr>Help by Gender</vt:lpstr>
      <vt:lpstr>Help by LD</vt:lpstr>
      <vt:lpstr>Training by Org Size</vt:lpstr>
      <vt:lpstr>LD by Gender</vt:lpstr>
      <vt:lpstr>LD by Job Level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Eugene Kim</cp:lastModifiedBy>
  <dcterms:created xsi:type="dcterms:W3CDTF">2013-06-11T20:26:09Z</dcterms:created>
  <dcterms:modified xsi:type="dcterms:W3CDTF">2013-07-21T15:01:53Z</dcterms:modified>
</cp:coreProperties>
</file>